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calcola offerta" sheetId="1" r:id="rId1"/>
  </sheets>
  <definedNames/>
  <calcPr fullCalcOnLoad="1"/>
</workbook>
</file>

<file path=xl/sharedStrings.xml><?xml version="1.0" encoding="utf-8"?>
<sst xmlns="http://schemas.openxmlformats.org/spreadsheetml/2006/main" count="119" uniqueCount="118">
  <si>
    <t>Codice
Ambito</t>
  </si>
  <si>
    <t>AGRIGENTO</t>
  </si>
  <si>
    <t>ALESSANDRIA</t>
  </si>
  <si>
    <t>ANCONA</t>
  </si>
  <si>
    <t>AOSTA</t>
  </si>
  <si>
    <t>AREZZO</t>
  </si>
  <si>
    <t>ASCOLI PICENO</t>
  </si>
  <si>
    <t>ASTI</t>
  </si>
  <si>
    <t>BARI</t>
  </si>
  <si>
    <t>BELLUNO</t>
  </si>
  <si>
    <t>BENEVENTO</t>
  </si>
  <si>
    <t>BERGAMO</t>
  </si>
  <si>
    <t>BIELLA</t>
  </si>
  <si>
    <t>BOLZANO</t>
  </si>
  <si>
    <t>BRESCIA</t>
  </si>
  <si>
    <t>BRINDISI</t>
  </si>
  <si>
    <t>CAMPOBASSO</t>
  </si>
  <si>
    <t>CARRARA</t>
  </si>
  <si>
    <t>CASERTA</t>
  </si>
  <si>
    <t>CATANZARO</t>
  </si>
  <si>
    <t>CESENA</t>
  </si>
  <si>
    <t>CHIETI</t>
  </si>
  <si>
    <t>COMO</t>
  </si>
  <si>
    <t>COSENZA</t>
  </si>
  <si>
    <t>CROTONE</t>
  </si>
  <si>
    <t>CUNEO</t>
  </si>
  <si>
    <t>ENNA</t>
  </si>
  <si>
    <t>FERRARA</t>
  </si>
  <si>
    <t>FIRENZE</t>
  </si>
  <si>
    <t>FOGGIA</t>
  </si>
  <si>
    <t>FROSINONE</t>
  </si>
  <si>
    <t>GROSSETO</t>
  </si>
  <si>
    <t>IMPERIA</t>
  </si>
  <si>
    <t>L'AQUILA</t>
  </si>
  <si>
    <t>LATINA</t>
  </si>
  <si>
    <t>LECCE</t>
  </si>
  <si>
    <t>LECCO</t>
  </si>
  <si>
    <t>LIVORNO</t>
  </si>
  <si>
    <t>LODI</t>
  </si>
  <si>
    <t>LUCCA</t>
  </si>
  <si>
    <t>MACERATA</t>
  </si>
  <si>
    <t>MASSA</t>
  </si>
  <si>
    <t>MATERA</t>
  </si>
  <si>
    <t>MESSINA</t>
  </si>
  <si>
    <t>MILANO</t>
  </si>
  <si>
    <t>MODENA</t>
  </si>
  <si>
    <t>NAPOLI</t>
  </si>
  <si>
    <t>NOVARA</t>
  </si>
  <si>
    <t>PADOVA</t>
  </si>
  <si>
    <t>PALERMO</t>
  </si>
  <si>
    <t>PARMA</t>
  </si>
  <si>
    <t>PAVIA</t>
  </si>
  <si>
    <t>PESARO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</si>
  <si>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</si>
  <si>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</si>
  <si>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</si>
  <si>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</si>
  <si>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</si>
  <si>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</si>
  <si>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</si>
  <si>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</si>
  <si>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RIETI</t>
  </si>
  <si>
    <t>RIMINI</t>
  </si>
  <si>
    <t>ROMA</t>
  </si>
  <si>
    <t>ROVIGO</t>
  </si>
  <si>
    <t>SALERNO</t>
  </si>
  <si>
    <t>SAVONA</t>
  </si>
  <si>
    <t>SIENA</t>
  </si>
  <si>
    <t>SIRACUSA</t>
  </si>
  <si>
    <t>TARANTO</t>
  </si>
  <si>
    <t>TERAMO</t>
  </si>
  <si>
    <t>TERNI</t>
  </si>
  <si>
    <t>TORINO</t>
  </si>
  <si>
    <t>TRAPANI</t>
  </si>
  <si>
    <t>TREVISO</t>
  </si>
  <si>
    <t>TRIESTE</t>
  </si>
  <si>
    <t>UDINE</t>
  </si>
  <si>
    <t>VARESE</t>
  </si>
  <si>
    <t>VENEZIA</t>
  </si>
  <si>
    <t>VERCELLI</t>
  </si>
  <si>
    <t>VERONA</t>
  </si>
  <si>
    <t>VIBO VALENTIA</t>
  </si>
  <si>
    <t>VICENZA</t>
  </si>
  <si>
    <t>VITERBO</t>
  </si>
  <si>
    <t>Capoluogo</t>
  </si>
  <si>
    <t>AVELLINO</t>
  </si>
  <si>
    <t>SONDRIO</t>
  </si>
  <si>
    <t>BOLOGNA</t>
  </si>
  <si>
    <t>CALTANISSETTA</t>
  </si>
  <si>
    <t>CATANIA</t>
  </si>
  <si>
    <t>CREMONA</t>
  </si>
  <si>
    <t>FORLI'</t>
  </si>
  <si>
    <t>GENOVA</t>
  </si>
  <si>
    <t>GORIZIA</t>
  </si>
  <si>
    <t>ISERNIA</t>
  </si>
  <si>
    <t>LA SPEZIA</t>
  </si>
  <si>
    <t>MANTOVA</t>
  </si>
  <si>
    <t>PERUGIA</t>
  </si>
  <si>
    <t>RAVENNA</t>
  </si>
  <si>
    <t>REGGIO CALABRIA</t>
  </si>
  <si>
    <t>REGGIO EMILIA</t>
  </si>
  <si>
    <t>TRENTO</t>
  </si>
  <si>
    <t>URBINO</t>
  </si>
  <si>
    <t>VERBANIA</t>
  </si>
  <si>
    <t>da 300.000 a 400.000 mc/anno</t>
  </si>
  <si>
    <t>da 400.000 a 600.000 mc/anno</t>
  </si>
  <si>
    <t>da 600.000 a 1.000.000 mc/anno</t>
  </si>
  <si>
    <t>oltre 1.000.000 mc/anno</t>
  </si>
  <si>
    <t>base d'asta €/GJ</t>
  </si>
  <si>
    <r>
      <t xml:space="preserve">penale per superamento della capacità giornaliera </t>
    </r>
    <r>
      <rPr>
        <i/>
        <sz val="10"/>
        <rFont val="Arial"/>
        <family val="2"/>
      </rPr>
      <t>C</t>
    </r>
    <r>
      <rPr>
        <sz val="10"/>
        <rFont val="Arial"/>
        <family val="0"/>
      </rPr>
      <t xml:space="preserve"> (€/Smc)</t>
    </r>
  </si>
  <si>
    <r>
      <t xml:space="preserve">criterio economico </t>
    </r>
    <r>
      <rPr>
        <i/>
        <sz val="10"/>
        <rFont val="Arial"/>
        <family val="2"/>
      </rPr>
      <t>S</t>
    </r>
  </si>
  <si>
    <t>somme parziali</t>
  </si>
  <si>
    <t>ANDRIA</t>
  </si>
  <si>
    <t>BARLETTA</t>
  </si>
  <si>
    <t>FERMO</t>
  </si>
  <si>
    <t>MONZA</t>
  </si>
  <si>
    <t>TRANI</t>
  </si>
  <si>
    <t>pesi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</si>
</sst>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* #,##0.0_-;\-* #,##0.0_-;_-* &quot;-&quot;??_-;_-@_-"/>
    <numFmt numFmtId="175" formatCode="_-* #,##0_-;\-* #,##0_-;_-* &quot;-&quot;??_-;_-@_-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_-[$€]\ * #,##0.00_-;\-[$€]\ * #,##0.00_-;_-[$€]\ * &quot;-&quot;??_-;_-@_-"/>
    <numFmt numFmtId="182" formatCode="#,##0_ ;\-#,##0\ "/>
    <numFmt numFmtId="183" formatCode="_-* #,##0.0_-;\-* #,##0.0_-;_-* &quot;-&quot;?_-;_-@_-"/>
    <numFmt numFmtId="184" formatCode="_-[$€]\ * #,##0.0_-;\-[$€]\ * #,##0.0_-;_-[$€]\ * &quot;-&quot;??_-;_-@_-"/>
    <numFmt numFmtId="185" formatCode="_-[$€]\ * #,##0_-;\-[$€]\ * #,##0_-;_-[$€]\ * &quot;-&quot;??_-;_-@_-"/>
    <numFmt numFmtId="186" formatCode="0.0%"/>
    <numFmt numFmtId="187" formatCode="0.0000000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_-* #,##0.0000_-;\-* #,##0.0000_-;_-* &quot;-&quot;_-;_-@_-"/>
    <numFmt numFmtId="192" formatCode="_-* #,##0.00000_-;\-* #,##0.00000_-;_-* &quot;-&quot;_-;_-@_-"/>
    <numFmt numFmtId="193" formatCode="0.0000000000"/>
    <numFmt numFmtId="194" formatCode="0.000000000"/>
    <numFmt numFmtId="195" formatCode="0.00000000"/>
    <numFmt numFmtId="196" formatCode="0.00000000000"/>
    <numFmt numFmtId="197" formatCode="000000"/>
    <numFmt numFmtId="198" formatCode="00"/>
    <numFmt numFmtId="199" formatCode="000"/>
    <numFmt numFmtId="200" formatCode="00000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0.000%"/>
    <numFmt numFmtId="209" formatCode="0.0000%"/>
    <numFmt numFmtId="210" formatCode="0.000000000000"/>
    <numFmt numFmtId="211" formatCode="0.0000000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2" fillId="0" borderId="0" xfId="0" applyNumberFormat="1" applyFont="1" applyAlignment="1">
      <alignment/>
    </xf>
    <xf numFmtId="0" fontId="4" fillId="0" borderId="0" xfId="18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4" fillId="0" borderId="0" xfId="18" applyFont="1" applyFill="1" applyBorder="1" applyAlignment="1">
      <alignment horizontal="center"/>
      <protection/>
    </xf>
    <xf numFmtId="0" fontId="3" fillId="2" borderId="1" xfId="18" applyFont="1" applyFill="1" applyBorder="1" applyAlignment="1">
      <alignment horizontal="center" vertical="center" wrapText="1"/>
      <protection/>
    </xf>
    <xf numFmtId="0" fontId="3" fillId="2" borderId="2" xfId="18" applyFont="1" applyFill="1" applyBorder="1" applyAlignment="1">
      <alignment horizontal="center" vertical="center" wrapText="1"/>
      <protection/>
    </xf>
    <xf numFmtId="0" fontId="3" fillId="2" borderId="3" xfId="18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/>
    </xf>
    <xf numFmtId="176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3" borderId="4" xfId="18" applyFont="1" applyFill="1" applyBorder="1" applyAlignment="1">
      <alignment horizontal="center"/>
      <protection/>
    </xf>
    <xf numFmtId="0" fontId="4" fillId="3" borderId="5" xfId="18" applyFont="1" applyFill="1" applyBorder="1" applyAlignment="1">
      <alignment horizontal="left"/>
      <protection/>
    </xf>
    <xf numFmtId="0" fontId="4" fillId="3" borderId="6" xfId="18" applyFont="1" applyFill="1" applyBorder="1" applyAlignment="1">
      <alignment horizontal="center"/>
      <protection/>
    </xf>
    <xf numFmtId="0" fontId="4" fillId="3" borderId="7" xfId="18" applyFont="1" applyFill="1" applyBorder="1" applyAlignment="1">
      <alignment horizontal="left"/>
      <protection/>
    </xf>
    <xf numFmtId="0" fontId="4" fillId="4" borderId="6" xfId="18" applyFont="1" applyFill="1" applyBorder="1" applyAlignment="1">
      <alignment horizontal="center"/>
      <protection/>
    </xf>
    <xf numFmtId="0" fontId="4" fillId="3" borderId="8" xfId="18" applyFont="1" applyFill="1" applyBorder="1" applyAlignment="1">
      <alignment horizontal="center"/>
      <protection/>
    </xf>
    <xf numFmtId="0" fontId="4" fillId="3" borderId="9" xfId="18" applyFont="1" applyFill="1" applyBorder="1" applyAlignment="1">
      <alignment horizontal="left"/>
      <protection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176" fontId="6" fillId="0" borderId="0" xfId="0" applyNumberFormat="1" applyFont="1" applyAlignment="1">
      <alignment/>
    </xf>
    <xf numFmtId="10" fontId="6" fillId="0" borderId="0" xfId="19" applyNumberFormat="1" applyFont="1" applyAlignment="1">
      <alignment/>
    </xf>
    <xf numFmtId="0" fontId="4" fillId="3" borderId="11" xfId="18" applyFont="1" applyFill="1" applyBorder="1" applyAlignment="1">
      <alignment horizontal="center"/>
      <protection/>
    </xf>
    <xf numFmtId="0" fontId="4" fillId="3" borderId="12" xfId="18" applyFont="1" applyFill="1" applyBorder="1" applyAlignment="1">
      <alignment horizontal="left"/>
      <protection/>
    </xf>
    <xf numFmtId="0" fontId="0" fillId="4" borderId="13" xfId="0" applyFill="1" applyBorder="1" applyAlignment="1">
      <alignment vertical="center"/>
    </xf>
    <xf numFmtId="178" fontId="5" fillId="4" borderId="14" xfId="0" applyNumberFormat="1" applyFont="1" applyFill="1" applyBorder="1" applyAlignment="1">
      <alignment/>
    </xf>
    <xf numFmtId="178" fontId="5" fillId="4" borderId="15" xfId="0" applyNumberFormat="1" applyFont="1" applyFill="1" applyBorder="1" applyAlignment="1">
      <alignment/>
    </xf>
    <xf numFmtId="178" fontId="5" fillId="4" borderId="16" xfId="0" applyNumberFormat="1" applyFont="1" applyFill="1" applyBorder="1" applyAlignment="1">
      <alignment/>
    </xf>
    <xf numFmtId="178" fontId="5" fillId="4" borderId="17" xfId="0" applyNumberFormat="1" applyFont="1" applyFill="1" applyBorder="1" applyAlignment="1">
      <alignment/>
    </xf>
    <xf numFmtId="0" fontId="4" fillId="0" borderId="0" xfId="18" applyFont="1" applyFill="1" applyBorder="1" applyAlignment="1">
      <alignment horizontal="center"/>
      <protection/>
    </xf>
    <xf numFmtId="0" fontId="4" fillId="0" borderId="0" xfId="18" applyFont="1" applyFill="1" applyBorder="1" applyAlignment="1">
      <alignment horizontal="left"/>
      <protection/>
    </xf>
    <xf numFmtId="178" fontId="5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80" fontId="0" fillId="5" borderId="4" xfId="0" applyNumberFormat="1" applyFill="1" applyBorder="1" applyAlignment="1">
      <alignment horizontal="center" vertical="center"/>
    </xf>
    <xf numFmtId="180" fontId="0" fillId="5" borderId="5" xfId="0" applyNumberFormat="1" applyFill="1" applyBorder="1" applyAlignment="1">
      <alignment horizontal="center" vertical="center"/>
    </xf>
    <xf numFmtId="180" fontId="0" fillId="5" borderId="14" xfId="0" applyNumberFormat="1" applyFill="1" applyBorder="1" applyAlignment="1">
      <alignment horizontal="center" vertical="center"/>
    </xf>
    <xf numFmtId="180" fontId="0" fillId="5" borderId="6" xfId="0" applyNumberFormat="1" applyFill="1" applyBorder="1" applyAlignment="1">
      <alignment horizontal="center" vertical="center"/>
    </xf>
    <xf numFmtId="180" fontId="0" fillId="5" borderId="7" xfId="0" applyNumberFormat="1" applyFill="1" applyBorder="1" applyAlignment="1">
      <alignment horizontal="center" vertical="center"/>
    </xf>
    <xf numFmtId="180" fontId="0" fillId="5" borderId="15" xfId="0" applyNumberFormat="1" applyFill="1" applyBorder="1" applyAlignment="1">
      <alignment horizontal="center" vertical="center"/>
    </xf>
    <xf numFmtId="180" fontId="0" fillId="5" borderId="11" xfId="0" applyNumberFormat="1" applyFill="1" applyBorder="1" applyAlignment="1">
      <alignment horizontal="center" vertical="center"/>
    </xf>
    <xf numFmtId="180" fontId="0" fillId="5" borderId="12" xfId="0" applyNumberFormat="1" applyFill="1" applyBorder="1" applyAlignment="1">
      <alignment horizontal="center" vertical="center"/>
    </xf>
    <xf numFmtId="180" fontId="0" fillId="5" borderId="16" xfId="0" applyNumberFormat="1" applyFill="1" applyBorder="1" applyAlignment="1">
      <alignment horizontal="center" vertical="center"/>
    </xf>
    <xf numFmtId="180" fontId="0" fillId="5" borderId="8" xfId="0" applyNumberFormat="1" applyFill="1" applyBorder="1" applyAlignment="1">
      <alignment horizontal="center" vertical="center"/>
    </xf>
    <xf numFmtId="180" fontId="0" fillId="5" borderId="9" xfId="0" applyNumberFormat="1" applyFill="1" applyBorder="1" applyAlignment="1">
      <alignment horizontal="center" vertical="center"/>
    </xf>
    <xf numFmtId="180" fontId="0" fillId="5" borderId="17" xfId="0" applyNumberFormat="1" applyFill="1" applyBorder="1" applyAlignment="1">
      <alignment horizontal="center" vertical="center"/>
    </xf>
    <xf numFmtId="180" fontId="6" fillId="6" borderId="10" xfId="0" applyNumberFormat="1" applyFont="1" applyFill="1" applyBorder="1" applyAlignment="1">
      <alignment vertical="center"/>
    </xf>
    <xf numFmtId="178" fontId="6" fillId="6" borderId="18" xfId="0" applyNumberFormat="1" applyFont="1" applyFill="1" applyBorder="1" applyAlignment="1">
      <alignment/>
    </xf>
    <xf numFmtId="178" fontId="6" fillId="6" borderId="19" xfId="0" applyNumberFormat="1" applyFont="1" applyFill="1" applyBorder="1" applyAlignment="1">
      <alignment/>
    </xf>
    <xf numFmtId="178" fontId="6" fillId="6" borderId="20" xfId="0" applyNumberFormat="1" applyFont="1" applyFill="1" applyBorder="1" applyAlignment="1">
      <alignment/>
    </xf>
    <xf numFmtId="178" fontId="5" fillId="4" borderId="3" xfId="0" applyNumberFormat="1" applyFont="1" applyFill="1" applyBorder="1" applyAlignment="1">
      <alignment vertical="center"/>
    </xf>
    <xf numFmtId="178" fontId="6" fillId="7" borderId="21" xfId="0" applyNumberFormat="1" applyFont="1" applyFill="1" applyBorder="1" applyAlignment="1" applyProtection="1">
      <alignment/>
      <protection locked="0"/>
    </xf>
    <xf numFmtId="178" fontId="6" fillId="7" borderId="22" xfId="0" applyNumberFormat="1" applyFont="1" applyFill="1" applyBorder="1" applyAlignment="1" applyProtection="1">
      <alignment/>
      <protection locked="0"/>
    </xf>
    <xf numFmtId="178" fontId="6" fillId="7" borderId="23" xfId="0" applyNumberFormat="1" applyFont="1" applyFill="1" applyBorder="1" applyAlignment="1" applyProtection="1">
      <alignment/>
      <protection locked="0"/>
    </xf>
    <xf numFmtId="178" fontId="6" fillId="7" borderId="24" xfId="0" applyNumberFormat="1" applyFont="1" applyFill="1" applyBorder="1" applyAlignment="1" applyProtection="1">
      <alignment/>
      <protection locked="0"/>
    </xf>
    <xf numFmtId="178" fontId="6" fillId="7" borderId="7" xfId="0" applyNumberFormat="1" applyFont="1" applyFill="1" applyBorder="1" applyAlignment="1" applyProtection="1">
      <alignment/>
      <protection locked="0"/>
    </xf>
    <xf numFmtId="178" fontId="6" fillId="7" borderId="15" xfId="0" applyNumberFormat="1" applyFont="1" applyFill="1" applyBorder="1" applyAlignment="1" applyProtection="1">
      <alignment/>
      <protection locked="0"/>
    </xf>
    <xf numFmtId="178" fontId="6" fillId="7" borderId="25" xfId="0" applyNumberFormat="1" applyFont="1" applyFill="1" applyBorder="1" applyAlignment="1" applyProtection="1">
      <alignment/>
      <protection locked="0"/>
    </xf>
    <xf numFmtId="178" fontId="6" fillId="7" borderId="9" xfId="0" applyNumberFormat="1" applyFont="1" applyFill="1" applyBorder="1" applyAlignment="1" applyProtection="1">
      <alignment/>
      <protection locked="0"/>
    </xf>
    <xf numFmtId="178" fontId="6" fillId="7" borderId="17" xfId="0" applyNumberFormat="1" applyFont="1" applyFill="1" applyBorder="1" applyAlignment="1" applyProtection="1">
      <alignment/>
      <protection locked="0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180" fontId="0" fillId="5" borderId="26" xfId="0" applyNumberFormat="1" applyFont="1" applyFill="1" applyBorder="1" applyAlignment="1">
      <alignment horizontal="center" vertical="center"/>
    </xf>
    <xf numFmtId="180" fontId="0" fillId="5" borderId="27" xfId="0" applyNumberFormat="1" applyFont="1" applyFill="1" applyBorder="1" applyAlignment="1">
      <alignment horizontal="center" vertical="center"/>
    </xf>
    <xf numFmtId="180" fontId="0" fillId="5" borderId="28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178" fontId="6" fillId="7" borderId="26" xfId="0" applyNumberFormat="1" applyFont="1" applyFill="1" applyBorder="1" applyAlignment="1" applyProtection="1">
      <alignment horizontal="center" vertical="center"/>
      <protection locked="0"/>
    </xf>
    <xf numFmtId="178" fontId="6" fillId="7" borderId="27" xfId="0" applyNumberFormat="1" applyFont="1" applyFill="1" applyBorder="1" applyAlignment="1" applyProtection="1">
      <alignment horizontal="center" vertical="center"/>
      <protection locked="0"/>
    </xf>
    <xf numFmtId="178" fontId="6" fillId="7" borderId="28" xfId="0" applyNumberFormat="1" applyFont="1" applyFill="1" applyBorder="1" applyAlignment="1" applyProtection="1">
      <alignment horizontal="center" vertical="center"/>
      <protection locked="0"/>
    </xf>
    <xf numFmtId="211" fontId="5" fillId="8" borderId="26" xfId="0" applyNumberFormat="1" applyFont="1" applyFill="1" applyBorder="1" applyAlignment="1">
      <alignment horizontal="center" vertical="center"/>
    </xf>
    <xf numFmtId="211" fontId="5" fillId="8" borderId="28" xfId="0" applyNumberFormat="1" applyFont="1" applyFill="1" applyBorder="1" applyAlignment="1">
      <alignment horizontal="center" vertical="center"/>
    </xf>
  </cellXfs>
  <cellStyles count="8">
    <cellStyle name="Normal" xfId="0"/>
    <cellStyle name="Euro" xfId="15"/>
    <cellStyle name="Comma" xfId="16"/>
    <cellStyle name="Comma [0]" xfId="17"/>
    <cellStyle name="Normale_pesi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8515625" style="4" customWidth="1"/>
    <col min="2" max="2" width="18.421875" style="7" bestFit="1" customWidth="1"/>
    <col min="3" max="3" width="16.421875" style="0" hidden="1" customWidth="1"/>
    <col min="4" max="4" width="13.28125" style="1" customWidth="1"/>
    <col min="5" max="9" width="17.8515625" style="1" customWidth="1"/>
    <col min="10" max="11" width="15.8515625" style="0" customWidth="1"/>
    <col min="12" max="12" width="17.28125" style="0" customWidth="1"/>
    <col min="13" max="13" width="15.8515625" style="0" customWidth="1"/>
    <col min="14" max="14" width="10.57421875" style="0" hidden="1" customWidth="1"/>
  </cols>
  <sheetData>
    <row r="1" spans="1:14" ht="26.25" thickBot="1">
      <c r="A1" s="9" t="s">
        <v>0</v>
      </c>
      <c r="B1" s="10" t="s">
        <v>84</v>
      </c>
      <c r="C1" s="10"/>
      <c r="D1" s="11" t="s">
        <v>108</v>
      </c>
      <c r="E1" s="24" t="s">
        <v>104</v>
      </c>
      <c r="F1" s="25" t="s">
        <v>105</v>
      </c>
      <c r="G1" s="25" t="s">
        <v>106</v>
      </c>
      <c r="H1" s="26" t="s">
        <v>107</v>
      </c>
      <c r="I1" s="28" t="s">
        <v>111</v>
      </c>
      <c r="J1" s="68" t="s">
        <v>117</v>
      </c>
      <c r="K1" s="69"/>
      <c r="L1" s="69"/>
      <c r="M1" s="70"/>
      <c r="N1" s="2"/>
    </row>
    <row r="2" spans="1:14" ht="15.75">
      <c r="A2" s="17">
        <v>1278</v>
      </c>
      <c r="B2" s="18" t="s">
        <v>1</v>
      </c>
      <c r="C2" s="18"/>
      <c r="D2" s="34">
        <v>6.988529</v>
      </c>
      <c r="E2" s="59"/>
      <c r="F2" s="60"/>
      <c r="G2" s="60"/>
      <c r="H2" s="61"/>
      <c r="I2" s="55">
        <f>+SUMPRODUCT(TRUNC(E2:H2,6),J2:M2)</f>
        <v>0</v>
      </c>
      <c r="J2" s="42">
        <v>0.0327</v>
      </c>
      <c r="K2" s="43">
        <v>0.0654</v>
      </c>
      <c r="L2" s="43">
        <v>0.0654</v>
      </c>
      <c r="M2" s="44">
        <v>0.1635</v>
      </c>
      <c r="N2" s="3">
        <f aca="true" t="shared" si="0" ref="N2:N33">SUM(J2:M2)</f>
        <v>0.32699999999999996</v>
      </c>
    </row>
    <row r="3" spans="1:14" ht="15.75">
      <c r="A3" s="19">
        <v>1736</v>
      </c>
      <c r="B3" s="20" t="s">
        <v>2</v>
      </c>
      <c r="C3" s="20"/>
      <c r="D3" s="35">
        <v>6.415775</v>
      </c>
      <c r="E3" s="62"/>
      <c r="F3" s="60"/>
      <c r="G3" s="63"/>
      <c r="H3" s="64"/>
      <c r="I3" s="56">
        <f aca="true" t="shared" si="1" ref="I3:I66">+SUMPRODUCT(TRUNC(E3:H3,6),J3:M3)</f>
        <v>0</v>
      </c>
      <c r="J3" s="45">
        <v>0.0498</v>
      </c>
      <c r="K3" s="46">
        <v>0.0996</v>
      </c>
      <c r="L3" s="46">
        <v>0.0996</v>
      </c>
      <c r="M3" s="47">
        <v>0.2491</v>
      </c>
      <c r="N3" s="3">
        <f t="shared" si="0"/>
        <v>0.4981</v>
      </c>
    </row>
    <row r="4" spans="1:14" ht="15.75">
      <c r="A4" s="19">
        <v>2289</v>
      </c>
      <c r="B4" s="20" t="s">
        <v>3</v>
      </c>
      <c r="C4" s="20"/>
      <c r="D4" s="35">
        <v>6.686867</v>
      </c>
      <c r="E4" s="62"/>
      <c r="F4" s="60"/>
      <c r="G4" s="63"/>
      <c r="H4" s="64"/>
      <c r="I4" s="56">
        <f t="shared" si="1"/>
        <v>0</v>
      </c>
      <c r="J4" s="45">
        <v>0.059</v>
      </c>
      <c r="K4" s="46">
        <v>0.1179</v>
      </c>
      <c r="L4" s="46">
        <v>0.1179</v>
      </c>
      <c r="M4" s="47">
        <v>0.2948</v>
      </c>
      <c r="N4" s="3">
        <f t="shared" si="0"/>
        <v>0.5896</v>
      </c>
    </row>
    <row r="5" spans="1:14" ht="15.75">
      <c r="A5" s="19">
        <v>441</v>
      </c>
      <c r="B5" s="20" t="s">
        <v>112</v>
      </c>
      <c r="C5" s="20"/>
      <c r="D5" s="35">
        <v>7.233274</v>
      </c>
      <c r="E5" s="62"/>
      <c r="F5" s="60"/>
      <c r="G5" s="63"/>
      <c r="H5" s="64"/>
      <c r="I5" s="56">
        <f t="shared" si="1"/>
        <v>0</v>
      </c>
      <c r="J5" s="45">
        <v>0.0563</v>
      </c>
      <c r="K5" s="46">
        <v>0.1127</v>
      </c>
      <c r="L5" s="46">
        <v>0.1127</v>
      </c>
      <c r="M5" s="47">
        <v>0.2817</v>
      </c>
      <c r="N5" s="3">
        <f t="shared" si="0"/>
        <v>0.5633999999999999</v>
      </c>
    </row>
    <row r="6" spans="1:14" ht="15.75">
      <c r="A6" s="19">
        <v>663</v>
      </c>
      <c r="B6" s="20" t="s">
        <v>4</v>
      </c>
      <c r="C6" s="20"/>
      <c r="D6" s="35">
        <v>6.543747</v>
      </c>
      <c r="E6" s="62"/>
      <c r="F6" s="60"/>
      <c r="G6" s="63"/>
      <c r="H6" s="64"/>
      <c r="I6" s="56">
        <f t="shared" si="1"/>
        <v>0</v>
      </c>
      <c r="J6" s="45">
        <v>0.02</v>
      </c>
      <c r="K6" s="46">
        <v>0.04</v>
      </c>
      <c r="L6" s="46">
        <v>0.04</v>
      </c>
      <c r="M6" s="47">
        <v>0.1</v>
      </c>
      <c r="N6" s="3">
        <f t="shared" si="0"/>
        <v>0.2</v>
      </c>
    </row>
    <row r="7" spans="1:14" ht="15.75">
      <c r="A7" s="19">
        <v>1604</v>
      </c>
      <c r="B7" s="20" t="s">
        <v>5</v>
      </c>
      <c r="C7" s="20"/>
      <c r="D7" s="35">
        <v>6.389071</v>
      </c>
      <c r="E7" s="62"/>
      <c r="F7" s="60"/>
      <c r="G7" s="63"/>
      <c r="H7" s="64"/>
      <c r="I7" s="56">
        <f t="shared" si="1"/>
        <v>0</v>
      </c>
      <c r="J7" s="45">
        <v>0.0541</v>
      </c>
      <c r="K7" s="46">
        <v>0.1082</v>
      </c>
      <c r="L7" s="46">
        <v>0.1082</v>
      </c>
      <c r="M7" s="47">
        <v>0.2704</v>
      </c>
      <c r="N7" s="3">
        <f t="shared" si="0"/>
        <v>0.5408999999999999</v>
      </c>
    </row>
    <row r="8" spans="1:14" ht="15.75">
      <c r="A8" s="19">
        <v>1689</v>
      </c>
      <c r="B8" s="20" t="s">
        <v>6</v>
      </c>
      <c r="C8" s="20"/>
      <c r="D8" s="35">
        <v>6.751875</v>
      </c>
      <c r="E8" s="62"/>
      <c r="F8" s="60"/>
      <c r="G8" s="63"/>
      <c r="H8" s="64"/>
      <c r="I8" s="56">
        <f t="shared" si="1"/>
        <v>0</v>
      </c>
      <c r="J8" s="45">
        <v>0.03</v>
      </c>
      <c r="K8" s="46">
        <v>0.0601</v>
      </c>
      <c r="L8" s="46">
        <v>0.0601</v>
      </c>
      <c r="M8" s="47">
        <v>0.1502</v>
      </c>
      <c r="N8" s="3">
        <f t="shared" si="0"/>
        <v>0.3004</v>
      </c>
    </row>
    <row r="9" spans="1:14" ht="15.75">
      <c r="A9" s="19">
        <v>646</v>
      </c>
      <c r="B9" s="20" t="s">
        <v>7</v>
      </c>
      <c r="C9" s="20"/>
      <c r="D9" s="35">
        <v>6.3011550000000005</v>
      </c>
      <c r="E9" s="62"/>
      <c r="F9" s="60"/>
      <c r="G9" s="63"/>
      <c r="H9" s="64"/>
      <c r="I9" s="56">
        <f t="shared" si="1"/>
        <v>0</v>
      </c>
      <c r="J9" s="45">
        <v>0.0418</v>
      </c>
      <c r="K9" s="46">
        <v>0.0837</v>
      </c>
      <c r="L9" s="46">
        <v>0.0837</v>
      </c>
      <c r="M9" s="47">
        <v>0.2092</v>
      </c>
      <c r="N9" s="3">
        <f t="shared" si="0"/>
        <v>0.4184</v>
      </c>
    </row>
    <row r="10" spans="1:14" ht="15.75">
      <c r="A10" s="19">
        <v>2711</v>
      </c>
      <c r="B10" s="20" t="s">
        <v>85</v>
      </c>
      <c r="C10" s="20"/>
      <c r="D10" s="35">
        <v>7.60961</v>
      </c>
      <c r="E10" s="62"/>
      <c r="F10" s="60"/>
      <c r="G10" s="63"/>
      <c r="H10" s="64"/>
      <c r="I10" s="56">
        <f t="shared" si="1"/>
        <v>0</v>
      </c>
      <c r="J10" s="45">
        <v>0.0318</v>
      </c>
      <c r="K10" s="46">
        <v>0.0635</v>
      </c>
      <c r="L10" s="46">
        <v>0.0635</v>
      </c>
      <c r="M10" s="47">
        <v>0.1588</v>
      </c>
      <c r="N10" s="3">
        <f t="shared" si="0"/>
        <v>0.3176</v>
      </c>
    </row>
    <row r="11" spans="1:14" ht="15.75">
      <c r="A11" s="19">
        <v>1606</v>
      </c>
      <c r="B11" s="20" t="s">
        <v>8</v>
      </c>
      <c r="C11" s="20"/>
      <c r="D11" s="35">
        <v>7.086577</v>
      </c>
      <c r="E11" s="62"/>
      <c r="F11" s="60"/>
      <c r="G11" s="63"/>
      <c r="H11" s="64"/>
      <c r="I11" s="56">
        <f t="shared" si="1"/>
        <v>0</v>
      </c>
      <c r="J11" s="45">
        <v>0.1843</v>
      </c>
      <c r="K11" s="46">
        <v>0.3686</v>
      </c>
      <c r="L11" s="46">
        <v>0.3686</v>
      </c>
      <c r="M11" s="47">
        <v>0.9216</v>
      </c>
      <c r="N11" s="3">
        <f t="shared" si="0"/>
        <v>1.8431</v>
      </c>
    </row>
    <row r="12" spans="1:14" ht="15.75">
      <c r="A12" s="19">
        <v>435</v>
      </c>
      <c r="B12" s="20" t="s">
        <v>113</v>
      </c>
      <c r="C12" s="20"/>
      <c r="D12" s="35">
        <v>7.274271</v>
      </c>
      <c r="E12" s="62"/>
      <c r="F12" s="60"/>
      <c r="G12" s="63"/>
      <c r="H12" s="64"/>
      <c r="I12" s="56">
        <f t="shared" si="1"/>
        <v>0</v>
      </c>
      <c r="J12" s="45">
        <v>0.0541</v>
      </c>
      <c r="K12" s="46">
        <v>0.1082</v>
      </c>
      <c r="L12" s="46">
        <v>0.1082</v>
      </c>
      <c r="M12" s="47">
        <v>0.2704</v>
      </c>
      <c r="N12" s="3">
        <f t="shared" si="0"/>
        <v>0.5408999999999999</v>
      </c>
    </row>
    <row r="13" spans="1:14" ht="15.75">
      <c r="A13" s="19">
        <v>1581</v>
      </c>
      <c r="B13" s="20" t="s">
        <v>9</v>
      </c>
      <c r="C13" s="20"/>
      <c r="D13" s="35">
        <v>6.5032890000000005</v>
      </c>
      <c r="E13" s="62"/>
      <c r="F13" s="60"/>
      <c r="G13" s="63"/>
      <c r="H13" s="64"/>
      <c r="I13" s="56">
        <f t="shared" si="1"/>
        <v>0</v>
      </c>
      <c r="J13" s="45">
        <v>0.0207</v>
      </c>
      <c r="K13" s="46">
        <v>0.0413</v>
      </c>
      <c r="L13" s="46">
        <v>0.0413</v>
      </c>
      <c r="M13" s="47">
        <v>0.1033</v>
      </c>
      <c r="N13" s="3">
        <f t="shared" si="0"/>
        <v>0.2066</v>
      </c>
    </row>
    <row r="14" spans="1:14" ht="15.75">
      <c r="A14" s="19">
        <v>133</v>
      </c>
      <c r="B14" s="20" t="s">
        <v>10</v>
      </c>
      <c r="C14" s="20"/>
      <c r="D14" s="35">
        <v>6.821113</v>
      </c>
      <c r="E14" s="62"/>
      <c r="F14" s="60"/>
      <c r="G14" s="63"/>
      <c r="H14" s="64"/>
      <c r="I14" s="56">
        <f t="shared" si="1"/>
        <v>0</v>
      </c>
      <c r="J14" s="45">
        <v>0.036</v>
      </c>
      <c r="K14" s="46">
        <v>0.072</v>
      </c>
      <c r="L14" s="46">
        <v>0.072</v>
      </c>
      <c r="M14" s="47">
        <v>0.1799</v>
      </c>
      <c r="N14" s="3">
        <f t="shared" si="0"/>
        <v>0.3599</v>
      </c>
    </row>
    <row r="15" spans="1:14" ht="15.75">
      <c r="A15" s="19">
        <v>1607</v>
      </c>
      <c r="B15" s="20" t="s">
        <v>11</v>
      </c>
      <c r="C15" s="20"/>
      <c r="D15" s="35">
        <v>6.6540300000000006</v>
      </c>
      <c r="E15" s="62"/>
      <c r="F15" s="60"/>
      <c r="G15" s="63"/>
      <c r="H15" s="64"/>
      <c r="I15" s="56">
        <f t="shared" si="1"/>
        <v>0</v>
      </c>
      <c r="J15" s="45">
        <v>0.0663</v>
      </c>
      <c r="K15" s="46">
        <v>0.1327</v>
      </c>
      <c r="L15" s="46">
        <v>0.1327</v>
      </c>
      <c r="M15" s="47">
        <v>0.3317</v>
      </c>
      <c r="N15" s="3">
        <f t="shared" si="0"/>
        <v>0.6634</v>
      </c>
    </row>
    <row r="16" spans="1:14" ht="15.75">
      <c r="A16" s="19">
        <v>1008</v>
      </c>
      <c r="B16" s="20" t="s">
        <v>12</v>
      </c>
      <c r="C16" s="20"/>
      <c r="D16" s="35">
        <v>6.71931</v>
      </c>
      <c r="E16" s="62"/>
      <c r="F16" s="60"/>
      <c r="G16" s="63"/>
      <c r="H16" s="64"/>
      <c r="I16" s="56">
        <f t="shared" si="1"/>
        <v>0</v>
      </c>
      <c r="J16" s="45">
        <v>0.0271</v>
      </c>
      <c r="K16" s="46">
        <v>0.0543</v>
      </c>
      <c r="L16" s="46">
        <v>0.0543</v>
      </c>
      <c r="M16" s="47">
        <v>0.1357</v>
      </c>
      <c r="N16" s="3">
        <f t="shared" si="0"/>
        <v>0.2714</v>
      </c>
    </row>
    <row r="17" spans="1:14" ht="15.75">
      <c r="A17" s="19">
        <v>1608</v>
      </c>
      <c r="B17" s="20" t="s">
        <v>87</v>
      </c>
      <c r="C17" s="20"/>
      <c r="D17" s="35">
        <v>6.574864</v>
      </c>
      <c r="E17" s="62"/>
      <c r="F17" s="60"/>
      <c r="G17" s="63"/>
      <c r="H17" s="64"/>
      <c r="I17" s="56">
        <f t="shared" si="1"/>
        <v>0</v>
      </c>
      <c r="J17" s="45">
        <v>0.2182</v>
      </c>
      <c r="K17" s="46">
        <v>0.4364</v>
      </c>
      <c r="L17" s="46">
        <v>0.4364</v>
      </c>
      <c r="M17" s="47">
        <v>1.0911</v>
      </c>
      <c r="N17" s="3">
        <f t="shared" si="0"/>
        <v>2.1821</v>
      </c>
    </row>
    <row r="18" spans="1:14" ht="15.75">
      <c r="A18" s="19">
        <v>2384</v>
      </c>
      <c r="B18" s="20" t="s">
        <v>13</v>
      </c>
      <c r="C18" s="20"/>
      <c r="D18" s="35">
        <v>6.460824000000001</v>
      </c>
      <c r="E18" s="62"/>
      <c r="F18" s="60"/>
      <c r="G18" s="63"/>
      <c r="H18" s="64"/>
      <c r="I18" s="56">
        <f t="shared" si="1"/>
        <v>0</v>
      </c>
      <c r="J18" s="45">
        <v>0.0558</v>
      </c>
      <c r="K18" s="46">
        <v>0.1116</v>
      </c>
      <c r="L18" s="46">
        <v>0.1116</v>
      </c>
      <c r="M18" s="47">
        <v>0.279</v>
      </c>
      <c r="N18" s="3">
        <f t="shared" si="0"/>
        <v>0.558</v>
      </c>
    </row>
    <row r="19" spans="1:14" ht="15.75">
      <c r="A19" s="19">
        <v>1612</v>
      </c>
      <c r="B19" s="20" t="s">
        <v>14</v>
      </c>
      <c r="C19" s="20"/>
      <c r="D19" s="35">
        <v>7.10737</v>
      </c>
      <c r="E19" s="62"/>
      <c r="F19" s="60"/>
      <c r="G19" s="63"/>
      <c r="H19" s="64"/>
      <c r="I19" s="56">
        <f t="shared" si="1"/>
        <v>0</v>
      </c>
      <c r="J19" s="45">
        <v>0.1097</v>
      </c>
      <c r="K19" s="46">
        <v>0.2195</v>
      </c>
      <c r="L19" s="46">
        <v>0.2195</v>
      </c>
      <c r="M19" s="47">
        <v>0.5487</v>
      </c>
      <c r="N19" s="3">
        <f t="shared" si="0"/>
        <v>1.0974</v>
      </c>
    </row>
    <row r="20" spans="1:14" ht="15.75">
      <c r="A20" s="19">
        <v>1013</v>
      </c>
      <c r="B20" s="20" t="s">
        <v>15</v>
      </c>
      <c r="C20" s="20"/>
      <c r="D20" s="35">
        <v>7.120617</v>
      </c>
      <c r="E20" s="62"/>
      <c r="F20" s="60"/>
      <c r="G20" s="63"/>
      <c r="H20" s="64"/>
      <c r="I20" s="56">
        <f t="shared" si="1"/>
        <v>0</v>
      </c>
      <c r="J20" s="45">
        <v>0.0518</v>
      </c>
      <c r="K20" s="46">
        <v>0.1036</v>
      </c>
      <c r="L20" s="46">
        <v>0.1036</v>
      </c>
      <c r="M20" s="47">
        <v>0.259</v>
      </c>
      <c r="N20" s="3">
        <f t="shared" si="0"/>
        <v>0.518</v>
      </c>
    </row>
    <row r="21" spans="1:14" ht="15.75">
      <c r="A21" s="19">
        <v>169</v>
      </c>
      <c r="B21" s="20" t="s">
        <v>88</v>
      </c>
      <c r="C21" s="20"/>
      <c r="D21" s="35">
        <v>6.556065</v>
      </c>
      <c r="E21" s="62"/>
      <c r="F21" s="60"/>
      <c r="G21" s="63"/>
      <c r="H21" s="64"/>
      <c r="I21" s="56">
        <f t="shared" si="1"/>
        <v>0</v>
      </c>
      <c r="J21" s="45">
        <v>0.0356</v>
      </c>
      <c r="K21" s="46">
        <v>0.0713</v>
      </c>
      <c r="L21" s="46">
        <v>0.0713</v>
      </c>
      <c r="M21" s="47">
        <v>0.1782</v>
      </c>
      <c r="N21" s="3">
        <f t="shared" si="0"/>
        <v>0.3564</v>
      </c>
    </row>
    <row r="22" spans="1:14" ht="15.75">
      <c r="A22" s="19">
        <v>577</v>
      </c>
      <c r="B22" s="20" t="s">
        <v>16</v>
      </c>
      <c r="C22" s="20"/>
      <c r="D22" s="35">
        <v>6.7335780000000005</v>
      </c>
      <c r="E22" s="62"/>
      <c r="F22" s="60"/>
      <c r="G22" s="63"/>
      <c r="H22" s="64"/>
      <c r="I22" s="56">
        <f t="shared" si="1"/>
        <v>0</v>
      </c>
      <c r="J22" s="45">
        <v>0.0298</v>
      </c>
      <c r="K22" s="46">
        <v>0.0597</v>
      </c>
      <c r="L22" s="46">
        <v>0.0597</v>
      </c>
      <c r="M22" s="47">
        <v>0.1491</v>
      </c>
      <c r="N22" s="3">
        <f t="shared" si="0"/>
        <v>0.2983</v>
      </c>
    </row>
    <row r="23" spans="1:14" ht="15.75">
      <c r="A23" s="19">
        <v>392</v>
      </c>
      <c r="B23" s="20" t="s">
        <v>17</v>
      </c>
      <c r="C23" s="20"/>
      <c r="D23" s="35">
        <v>6.868285</v>
      </c>
      <c r="E23" s="62"/>
      <c r="F23" s="60"/>
      <c r="G23" s="63"/>
      <c r="H23" s="64"/>
      <c r="I23" s="56">
        <f t="shared" si="1"/>
        <v>0</v>
      </c>
      <c r="J23" s="45">
        <v>0.038</v>
      </c>
      <c r="K23" s="46">
        <v>0.0759</v>
      </c>
      <c r="L23" s="46">
        <v>0.0759</v>
      </c>
      <c r="M23" s="47">
        <v>0.1898</v>
      </c>
      <c r="N23" s="3">
        <f t="shared" si="0"/>
        <v>0.3796</v>
      </c>
    </row>
    <row r="24" spans="1:14" ht="15.75">
      <c r="A24" s="19">
        <v>145</v>
      </c>
      <c r="B24" s="20" t="s">
        <v>18</v>
      </c>
      <c r="C24" s="20"/>
      <c r="D24" s="35">
        <v>7.162156</v>
      </c>
      <c r="E24" s="62"/>
      <c r="F24" s="60"/>
      <c r="G24" s="63"/>
      <c r="H24" s="64"/>
      <c r="I24" s="56">
        <f t="shared" si="1"/>
        <v>0</v>
      </c>
      <c r="J24" s="45">
        <v>0.0438</v>
      </c>
      <c r="K24" s="46">
        <v>0.0876</v>
      </c>
      <c r="L24" s="46">
        <v>0.0876</v>
      </c>
      <c r="M24" s="47">
        <v>0.2189</v>
      </c>
      <c r="N24" s="3">
        <f t="shared" si="0"/>
        <v>0.43789999999999996</v>
      </c>
    </row>
    <row r="25" spans="1:14" ht="15.75">
      <c r="A25" s="19">
        <v>1614</v>
      </c>
      <c r="B25" s="20" t="s">
        <v>89</v>
      </c>
      <c r="C25" s="20"/>
      <c r="D25" s="35">
        <v>7.180723</v>
      </c>
      <c r="E25" s="62"/>
      <c r="F25" s="60"/>
      <c r="G25" s="63"/>
      <c r="H25" s="64"/>
      <c r="I25" s="56">
        <f t="shared" si="1"/>
        <v>0</v>
      </c>
      <c r="J25" s="45">
        <v>0.1804</v>
      </c>
      <c r="K25" s="46">
        <v>0.3609</v>
      </c>
      <c r="L25" s="46">
        <v>0.3609</v>
      </c>
      <c r="M25" s="47">
        <v>0.9022</v>
      </c>
      <c r="N25" s="3">
        <f t="shared" si="0"/>
        <v>1.8044</v>
      </c>
    </row>
    <row r="26" spans="1:14" ht="15.75">
      <c r="A26" s="19">
        <v>487</v>
      </c>
      <c r="B26" s="20" t="s">
        <v>19</v>
      </c>
      <c r="C26" s="20"/>
      <c r="D26" s="35">
        <v>6.760017</v>
      </c>
      <c r="E26" s="62"/>
      <c r="F26" s="60"/>
      <c r="G26" s="63"/>
      <c r="H26" s="64"/>
      <c r="I26" s="56">
        <f t="shared" si="1"/>
        <v>0</v>
      </c>
      <c r="J26" s="45">
        <v>0.0556</v>
      </c>
      <c r="K26" s="46">
        <v>0.1112</v>
      </c>
      <c r="L26" s="46">
        <v>0.1112</v>
      </c>
      <c r="M26" s="47">
        <v>0.278</v>
      </c>
      <c r="N26" s="3">
        <f t="shared" si="0"/>
        <v>0.556</v>
      </c>
    </row>
    <row r="27" spans="1:14" ht="15.75">
      <c r="A27" s="19">
        <v>1772</v>
      </c>
      <c r="B27" s="20" t="s">
        <v>20</v>
      </c>
      <c r="C27" s="20"/>
      <c r="D27" s="35">
        <v>6.359628</v>
      </c>
      <c r="E27" s="62"/>
      <c r="F27" s="60"/>
      <c r="G27" s="63"/>
      <c r="H27" s="64"/>
      <c r="I27" s="56">
        <f t="shared" si="1"/>
        <v>0</v>
      </c>
      <c r="J27" s="45">
        <v>0.0536</v>
      </c>
      <c r="K27" s="46">
        <v>0.1071</v>
      </c>
      <c r="L27" s="46">
        <v>0.1071</v>
      </c>
      <c r="M27" s="47">
        <v>0.2678</v>
      </c>
      <c r="N27" s="3">
        <f t="shared" si="0"/>
        <v>0.5356000000000001</v>
      </c>
    </row>
    <row r="28" spans="1:14" ht="15.75">
      <c r="A28" s="19">
        <v>1031</v>
      </c>
      <c r="B28" s="20" t="s">
        <v>21</v>
      </c>
      <c r="C28" s="20"/>
      <c r="D28" s="35">
        <v>6.55753</v>
      </c>
      <c r="E28" s="62"/>
      <c r="F28" s="60"/>
      <c r="G28" s="63"/>
      <c r="H28" s="64"/>
      <c r="I28" s="56">
        <f t="shared" si="1"/>
        <v>0</v>
      </c>
      <c r="J28" s="45">
        <v>0.0305</v>
      </c>
      <c r="K28" s="46">
        <v>0.061</v>
      </c>
      <c r="L28" s="46">
        <v>0.061</v>
      </c>
      <c r="M28" s="47">
        <v>0.1525</v>
      </c>
      <c r="N28" s="3">
        <f t="shared" si="0"/>
        <v>0.305</v>
      </c>
    </row>
    <row r="29" spans="1:14" ht="15.75">
      <c r="A29" s="19">
        <v>1620</v>
      </c>
      <c r="B29" s="20" t="s">
        <v>22</v>
      </c>
      <c r="C29" s="20"/>
      <c r="D29" s="35">
        <v>6.611364</v>
      </c>
      <c r="E29" s="62"/>
      <c r="F29" s="60"/>
      <c r="G29" s="63"/>
      <c r="H29" s="64"/>
      <c r="I29" s="56">
        <f t="shared" si="1"/>
        <v>0</v>
      </c>
      <c r="J29" s="45">
        <v>0.0462</v>
      </c>
      <c r="K29" s="46">
        <v>0.0924</v>
      </c>
      <c r="L29" s="46">
        <v>0.0924</v>
      </c>
      <c r="M29" s="47">
        <v>0.2311</v>
      </c>
      <c r="N29" s="3">
        <f t="shared" si="0"/>
        <v>0.46209999999999996</v>
      </c>
    </row>
    <row r="30" spans="1:14" ht="15.75">
      <c r="A30" s="19">
        <v>473</v>
      </c>
      <c r="B30" s="20" t="s">
        <v>23</v>
      </c>
      <c r="C30" s="20"/>
      <c r="D30" s="35">
        <v>7.034315</v>
      </c>
      <c r="E30" s="62"/>
      <c r="F30" s="60"/>
      <c r="G30" s="63"/>
      <c r="H30" s="64"/>
      <c r="I30" s="56">
        <f t="shared" si="1"/>
        <v>0</v>
      </c>
      <c r="J30" s="45">
        <v>0.0423</v>
      </c>
      <c r="K30" s="46">
        <v>0.0846</v>
      </c>
      <c r="L30" s="46">
        <v>0.0846</v>
      </c>
      <c r="M30" s="47">
        <v>0.2115</v>
      </c>
      <c r="N30" s="3">
        <f t="shared" si="0"/>
        <v>0.42299999999999993</v>
      </c>
    </row>
    <row r="31" spans="1:14" ht="15.75">
      <c r="A31" s="19">
        <v>1811</v>
      </c>
      <c r="B31" s="20" t="s">
        <v>90</v>
      </c>
      <c r="C31" s="20"/>
      <c r="D31" s="35">
        <v>6.630052</v>
      </c>
      <c r="E31" s="62"/>
      <c r="F31" s="60"/>
      <c r="G31" s="63"/>
      <c r="H31" s="64"/>
      <c r="I31" s="56">
        <f t="shared" si="1"/>
        <v>0</v>
      </c>
      <c r="J31" s="45">
        <v>0.0414</v>
      </c>
      <c r="K31" s="46">
        <v>0.0829</v>
      </c>
      <c r="L31" s="46">
        <v>0.0829</v>
      </c>
      <c r="M31" s="47">
        <v>0.2072</v>
      </c>
      <c r="N31" s="3">
        <f t="shared" si="0"/>
        <v>0.4144</v>
      </c>
    </row>
    <row r="32" spans="1:14" ht="15.75">
      <c r="A32" s="19">
        <v>475</v>
      </c>
      <c r="B32" s="20" t="s">
        <v>24</v>
      </c>
      <c r="C32" s="20"/>
      <c r="D32" s="35">
        <v>7.096067000000001</v>
      </c>
      <c r="E32" s="62"/>
      <c r="F32" s="60"/>
      <c r="G32" s="63"/>
      <c r="H32" s="64"/>
      <c r="I32" s="56">
        <f t="shared" si="1"/>
        <v>0</v>
      </c>
      <c r="J32" s="45">
        <v>0.0351</v>
      </c>
      <c r="K32" s="46">
        <v>0.0702</v>
      </c>
      <c r="L32" s="46">
        <v>0.0702</v>
      </c>
      <c r="M32" s="47">
        <v>0.1755</v>
      </c>
      <c r="N32" s="3">
        <f t="shared" si="0"/>
        <v>0.351</v>
      </c>
    </row>
    <row r="33" spans="1:14" ht="15.75">
      <c r="A33" s="19">
        <v>641</v>
      </c>
      <c r="B33" s="20" t="s">
        <v>25</v>
      </c>
      <c r="C33" s="20"/>
      <c r="D33" s="35">
        <v>6.627034</v>
      </c>
      <c r="E33" s="62"/>
      <c r="F33" s="60"/>
      <c r="G33" s="63"/>
      <c r="H33" s="64"/>
      <c r="I33" s="56">
        <f t="shared" si="1"/>
        <v>0</v>
      </c>
      <c r="J33" s="45">
        <v>0.032</v>
      </c>
      <c r="K33" s="46">
        <v>0.0639</v>
      </c>
      <c r="L33" s="46">
        <v>0.0639</v>
      </c>
      <c r="M33" s="47">
        <v>0.1598</v>
      </c>
      <c r="N33" s="3">
        <f t="shared" si="0"/>
        <v>0.3196</v>
      </c>
    </row>
    <row r="34" spans="1:14" ht="15.75">
      <c r="A34" s="19">
        <v>1291</v>
      </c>
      <c r="B34" s="20" t="s">
        <v>26</v>
      </c>
      <c r="C34" s="20"/>
      <c r="D34" s="35">
        <v>6.482164</v>
      </c>
      <c r="E34" s="62"/>
      <c r="F34" s="60"/>
      <c r="G34" s="63"/>
      <c r="H34" s="64"/>
      <c r="I34" s="56">
        <f t="shared" si="1"/>
        <v>0</v>
      </c>
      <c r="J34" s="45">
        <v>0.0169</v>
      </c>
      <c r="K34" s="46">
        <v>0.0338</v>
      </c>
      <c r="L34" s="46">
        <v>0.0338</v>
      </c>
      <c r="M34" s="47">
        <v>0.0844</v>
      </c>
      <c r="N34" s="3">
        <f aca="true" t="shared" si="2" ref="N34:N65">SUM(J34:M34)</f>
        <v>0.1689</v>
      </c>
    </row>
    <row r="35" spans="1:14" ht="15.75">
      <c r="A35" s="19">
        <v>1858</v>
      </c>
      <c r="B35" s="20" t="s">
        <v>114</v>
      </c>
      <c r="C35" s="20"/>
      <c r="D35" s="35">
        <v>6.647247</v>
      </c>
      <c r="E35" s="62"/>
      <c r="F35" s="60"/>
      <c r="G35" s="63"/>
      <c r="H35" s="64"/>
      <c r="I35" s="56">
        <f t="shared" si="1"/>
        <v>0</v>
      </c>
      <c r="J35" s="45">
        <v>0.0209</v>
      </c>
      <c r="K35" s="46">
        <v>0.0419</v>
      </c>
      <c r="L35" s="46">
        <v>0.0419</v>
      </c>
      <c r="M35" s="47">
        <v>0.1047</v>
      </c>
      <c r="N35" s="3">
        <f t="shared" si="2"/>
        <v>0.20939999999999998</v>
      </c>
    </row>
    <row r="36" spans="1:14" ht="15.75">
      <c r="A36" s="19">
        <v>1625</v>
      </c>
      <c r="B36" s="20" t="s">
        <v>27</v>
      </c>
      <c r="C36" s="20"/>
      <c r="D36" s="35">
        <v>6.530513</v>
      </c>
      <c r="E36" s="62"/>
      <c r="F36" s="60"/>
      <c r="G36" s="63"/>
      <c r="H36" s="64"/>
      <c r="I36" s="56">
        <f t="shared" si="1"/>
        <v>0</v>
      </c>
      <c r="J36" s="45">
        <v>0.0761</v>
      </c>
      <c r="K36" s="46">
        <v>0.1523</v>
      </c>
      <c r="L36" s="46">
        <v>0.1523</v>
      </c>
      <c r="M36" s="47">
        <v>0.3807</v>
      </c>
      <c r="N36" s="3">
        <f t="shared" si="2"/>
        <v>0.7614</v>
      </c>
    </row>
    <row r="37" spans="1:14" ht="15.75">
      <c r="A37" s="19">
        <v>229</v>
      </c>
      <c r="B37" s="20" t="s">
        <v>28</v>
      </c>
      <c r="C37" s="20"/>
      <c r="D37" s="35">
        <v>6.731814</v>
      </c>
      <c r="E37" s="62"/>
      <c r="F37" s="60"/>
      <c r="G37" s="63"/>
      <c r="H37" s="64"/>
      <c r="I37" s="56">
        <f t="shared" si="1"/>
        <v>0</v>
      </c>
      <c r="J37" s="45">
        <v>0.2065</v>
      </c>
      <c r="K37" s="46">
        <v>0.4129</v>
      </c>
      <c r="L37" s="46">
        <v>0.4129</v>
      </c>
      <c r="M37" s="47">
        <v>1.0324</v>
      </c>
      <c r="N37" s="3">
        <f t="shared" si="2"/>
        <v>2.0647</v>
      </c>
    </row>
    <row r="38" spans="1:14" ht="15.75">
      <c r="A38" s="19">
        <v>1627</v>
      </c>
      <c r="B38" s="20" t="s">
        <v>29</v>
      </c>
      <c r="C38" s="20"/>
      <c r="D38" s="35">
        <v>6.823207</v>
      </c>
      <c r="E38" s="62"/>
      <c r="F38" s="60"/>
      <c r="G38" s="63"/>
      <c r="H38" s="64"/>
      <c r="I38" s="56">
        <f t="shared" si="1"/>
        <v>0</v>
      </c>
      <c r="J38" s="45">
        <v>0.0907</v>
      </c>
      <c r="K38" s="46">
        <v>0.1813</v>
      </c>
      <c r="L38" s="46">
        <v>0.1813</v>
      </c>
      <c r="M38" s="47">
        <v>0.4533</v>
      </c>
      <c r="N38" s="3">
        <f t="shared" si="2"/>
        <v>0.9066000000000001</v>
      </c>
    </row>
    <row r="39" spans="1:14" ht="15.75">
      <c r="A39" s="19">
        <v>60</v>
      </c>
      <c r="B39" s="20" t="s">
        <v>91</v>
      </c>
      <c r="C39" s="20"/>
      <c r="D39" s="35">
        <v>6.513644</v>
      </c>
      <c r="E39" s="62"/>
      <c r="F39" s="60"/>
      <c r="G39" s="63"/>
      <c r="H39" s="64"/>
      <c r="I39" s="56">
        <f t="shared" si="1"/>
        <v>0</v>
      </c>
      <c r="J39" s="45">
        <v>0.0638</v>
      </c>
      <c r="K39" s="46">
        <v>0.1277</v>
      </c>
      <c r="L39" s="46">
        <v>0.1277</v>
      </c>
      <c r="M39" s="47">
        <v>0.3192</v>
      </c>
      <c r="N39" s="3">
        <f t="shared" si="2"/>
        <v>0.6384000000000001</v>
      </c>
    </row>
    <row r="40" spans="1:14" ht="15.75">
      <c r="A40" s="19">
        <v>809</v>
      </c>
      <c r="B40" s="20" t="s">
        <v>30</v>
      </c>
      <c r="C40" s="20"/>
      <c r="D40" s="35">
        <v>6.904981</v>
      </c>
      <c r="E40" s="62"/>
      <c r="F40" s="60"/>
      <c r="G40" s="63"/>
      <c r="H40" s="64"/>
      <c r="I40" s="56">
        <f t="shared" si="1"/>
        <v>0</v>
      </c>
      <c r="J40" s="45">
        <v>0.0284</v>
      </c>
      <c r="K40" s="46">
        <v>0.0567</v>
      </c>
      <c r="L40" s="46">
        <v>0.0567</v>
      </c>
      <c r="M40" s="47">
        <v>0.1418</v>
      </c>
      <c r="N40" s="3">
        <f t="shared" si="2"/>
        <v>0.2836</v>
      </c>
    </row>
    <row r="41" spans="1:14" ht="15.75">
      <c r="A41" s="19">
        <v>1631</v>
      </c>
      <c r="B41" s="20" t="s">
        <v>92</v>
      </c>
      <c r="C41" s="20"/>
      <c r="D41" s="35">
        <v>6.981687</v>
      </c>
      <c r="E41" s="62"/>
      <c r="F41" s="60"/>
      <c r="G41" s="63"/>
      <c r="H41" s="64"/>
      <c r="I41" s="56">
        <f t="shared" si="1"/>
        <v>0</v>
      </c>
      <c r="J41" s="45">
        <v>0.3538</v>
      </c>
      <c r="K41" s="46">
        <v>0.7075</v>
      </c>
      <c r="L41" s="46">
        <v>0.7075</v>
      </c>
      <c r="M41" s="47">
        <v>1.7688</v>
      </c>
      <c r="N41" s="3">
        <f t="shared" si="2"/>
        <v>3.5376000000000003</v>
      </c>
    </row>
    <row r="42" spans="1:14" ht="15.75">
      <c r="A42" s="19">
        <v>2677</v>
      </c>
      <c r="B42" s="20" t="s">
        <v>93</v>
      </c>
      <c r="C42" s="20"/>
      <c r="D42" s="35">
        <v>6.527465</v>
      </c>
      <c r="E42" s="62"/>
      <c r="F42" s="60"/>
      <c r="G42" s="63"/>
      <c r="H42" s="64"/>
      <c r="I42" s="56">
        <f t="shared" si="1"/>
        <v>0</v>
      </c>
      <c r="J42" s="45">
        <v>0.0209</v>
      </c>
      <c r="K42" s="46">
        <v>0.0419</v>
      </c>
      <c r="L42" s="46">
        <v>0.0419</v>
      </c>
      <c r="M42" s="47">
        <v>0.1046</v>
      </c>
      <c r="N42" s="3">
        <f t="shared" si="2"/>
        <v>0.20929999999999999</v>
      </c>
    </row>
    <row r="43" spans="1:14" ht="15.75">
      <c r="A43" s="19">
        <v>1617</v>
      </c>
      <c r="B43" s="20" t="s">
        <v>31</v>
      </c>
      <c r="C43" s="20"/>
      <c r="D43" s="35">
        <v>6.894064</v>
      </c>
      <c r="E43" s="62"/>
      <c r="F43" s="60"/>
      <c r="G43" s="63"/>
      <c r="H43" s="64"/>
      <c r="I43" s="56">
        <f t="shared" si="1"/>
        <v>0</v>
      </c>
      <c r="J43" s="45">
        <v>0.0418</v>
      </c>
      <c r="K43" s="46">
        <v>0.0835</v>
      </c>
      <c r="L43" s="46">
        <v>0.0835</v>
      </c>
      <c r="M43" s="47">
        <v>0.2088</v>
      </c>
      <c r="N43" s="3">
        <f t="shared" si="2"/>
        <v>0.41759999999999997</v>
      </c>
    </row>
    <row r="44" spans="1:14" ht="15.75">
      <c r="A44" s="19">
        <v>367</v>
      </c>
      <c r="B44" s="20" t="s">
        <v>32</v>
      </c>
      <c r="C44" s="20"/>
      <c r="D44" s="35">
        <v>7.462492</v>
      </c>
      <c r="E44" s="62"/>
      <c r="F44" s="60"/>
      <c r="G44" s="63"/>
      <c r="H44" s="64"/>
      <c r="I44" s="56">
        <f t="shared" si="1"/>
        <v>0</v>
      </c>
      <c r="J44" s="45">
        <v>0.0231</v>
      </c>
      <c r="K44" s="46">
        <v>0.0462</v>
      </c>
      <c r="L44" s="46">
        <v>0.0462</v>
      </c>
      <c r="M44" s="47">
        <v>0.1156</v>
      </c>
      <c r="N44" s="3">
        <f t="shared" si="2"/>
        <v>0.23109999999999997</v>
      </c>
    </row>
    <row r="45" spans="1:14" ht="15.75">
      <c r="A45" s="19">
        <v>363</v>
      </c>
      <c r="B45" s="20" t="s">
        <v>94</v>
      </c>
      <c r="C45" s="20"/>
      <c r="D45" s="35">
        <v>6.814234</v>
      </c>
      <c r="E45" s="62"/>
      <c r="F45" s="60"/>
      <c r="G45" s="63"/>
      <c r="H45" s="64"/>
      <c r="I45" s="56">
        <f t="shared" si="1"/>
        <v>0</v>
      </c>
      <c r="J45" s="45">
        <v>0.0124</v>
      </c>
      <c r="K45" s="46">
        <v>0.0249</v>
      </c>
      <c r="L45" s="46">
        <v>0.0249</v>
      </c>
      <c r="M45" s="47">
        <v>0.0622</v>
      </c>
      <c r="N45" s="3">
        <f t="shared" si="2"/>
        <v>0.1244</v>
      </c>
    </row>
    <row r="46" spans="1:14" ht="15.75">
      <c r="A46" s="19">
        <v>127</v>
      </c>
      <c r="B46" s="20" t="s">
        <v>95</v>
      </c>
      <c r="C46" s="20"/>
      <c r="D46" s="35">
        <v>6.763362</v>
      </c>
      <c r="E46" s="62"/>
      <c r="F46" s="60"/>
      <c r="G46" s="63"/>
      <c r="H46" s="64"/>
      <c r="I46" s="56">
        <f t="shared" si="1"/>
        <v>0</v>
      </c>
      <c r="J46" s="45">
        <v>0.0534</v>
      </c>
      <c r="K46" s="46">
        <v>0.1068</v>
      </c>
      <c r="L46" s="46">
        <v>0.1068</v>
      </c>
      <c r="M46" s="47">
        <v>0.267</v>
      </c>
      <c r="N46" s="3">
        <f t="shared" si="2"/>
        <v>0.534</v>
      </c>
    </row>
    <row r="47" spans="1:14" ht="15.75">
      <c r="A47" s="19">
        <v>20</v>
      </c>
      <c r="B47" s="20" t="s">
        <v>33</v>
      </c>
      <c r="C47" s="20"/>
      <c r="D47" s="35">
        <v>6.570918</v>
      </c>
      <c r="E47" s="62"/>
      <c r="F47" s="60"/>
      <c r="G47" s="63"/>
      <c r="H47" s="64"/>
      <c r="I47" s="56">
        <f t="shared" si="1"/>
        <v>0</v>
      </c>
      <c r="J47" s="45">
        <v>0.0405</v>
      </c>
      <c r="K47" s="46">
        <v>0.0809</v>
      </c>
      <c r="L47" s="46">
        <v>0.0809</v>
      </c>
      <c r="M47" s="47">
        <v>0.2023</v>
      </c>
      <c r="N47" s="3">
        <f t="shared" si="2"/>
        <v>0.4046</v>
      </c>
    </row>
    <row r="48" spans="1:14" ht="15.75">
      <c r="A48" s="19">
        <v>629</v>
      </c>
      <c r="B48" s="20" t="s">
        <v>34</v>
      </c>
      <c r="C48" s="20"/>
      <c r="D48" s="35">
        <v>6.972777</v>
      </c>
      <c r="E48" s="62"/>
      <c r="F48" s="60"/>
      <c r="G48" s="63"/>
      <c r="H48" s="64"/>
      <c r="I48" s="56">
        <f t="shared" si="1"/>
        <v>0</v>
      </c>
      <c r="J48" s="45">
        <v>0.0637</v>
      </c>
      <c r="K48" s="46">
        <v>0.1275</v>
      </c>
      <c r="L48" s="46">
        <v>0.1275</v>
      </c>
      <c r="M48" s="47">
        <v>0.3187</v>
      </c>
      <c r="N48" s="3">
        <f t="shared" si="2"/>
        <v>0.6374</v>
      </c>
    </row>
    <row r="49" spans="1:14" ht="15.75">
      <c r="A49" s="19">
        <v>1058</v>
      </c>
      <c r="B49" s="20" t="s">
        <v>35</v>
      </c>
      <c r="C49" s="20"/>
      <c r="D49" s="35">
        <v>7.053803</v>
      </c>
      <c r="E49" s="62"/>
      <c r="F49" s="60"/>
      <c r="G49" s="63"/>
      <c r="H49" s="64"/>
      <c r="I49" s="56">
        <f t="shared" si="1"/>
        <v>0</v>
      </c>
      <c r="J49" s="45">
        <v>0.0491</v>
      </c>
      <c r="K49" s="46">
        <v>0.0982</v>
      </c>
      <c r="L49" s="46">
        <v>0.0982</v>
      </c>
      <c r="M49" s="47">
        <v>0.2455</v>
      </c>
      <c r="N49" s="3">
        <f t="shared" si="2"/>
        <v>0.491</v>
      </c>
    </row>
    <row r="50" spans="1:14" ht="15.75">
      <c r="A50" s="19">
        <v>1637</v>
      </c>
      <c r="B50" s="20" t="s">
        <v>36</v>
      </c>
      <c r="C50" s="20"/>
      <c r="D50" s="35">
        <v>6.579149</v>
      </c>
      <c r="E50" s="62"/>
      <c r="F50" s="60"/>
      <c r="G50" s="63"/>
      <c r="H50" s="64"/>
      <c r="I50" s="56">
        <f t="shared" si="1"/>
        <v>0</v>
      </c>
      <c r="J50" s="45">
        <v>0.0268</v>
      </c>
      <c r="K50" s="46">
        <v>0.0537</v>
      </c>
      <c r="L50" s="46">
        <v>0.0537</v>
      </c>
      <c r="M50" s="47">
        <v>0.1342</v>
      </c>
      <c r="N50" s="3">
        <f t="shared" si="2"/>
        <v>0.26839999999999997</v>
      </c>
    </row>
    <row r="51" spans="1:14" ht="15.75">
      <c r="A51" s="19">
        <v>1642</v>
      </c>
      <c r="B51" s="20" t="s">
        <v>37</v>
      </c>
      <c r="C51" s="20"/>
      <c r="D51" s="35">
        <v>6.902265</v>
      </c>
      <c r="E51" s="62"/>
      <c r="F51" s="60"/>
      <c r="G51" s="63"/>
      <c r="H51" s="64"/>
      <c r="I51" s="56">
        <f t="shared" si="1"/>
        <v>0</v>
      </c>
      <c r="J51" s="45">
        <v>0.0914</v>
      </c>
      <c r="K51" s="46">
        <v>0.1828</v>
      </c>
      <c r="L51" s="46">
        <v>0.1828</v>
      </c>
      <c r="M51" s="47">
        <v>0.4569</v>
      </c>
      <c r="N51" s="3">
        <f t="shared" si="2"/>
        <v>0.9138999999999999</v>
      </c>
    </row>
    <row r="52" spans="1:14" ht="15.75">
      <c r="A52" s="19">
        <v>1643</v>
      </c>
      <c r="B52" s="20" t="s">
        <v>38</v>
      </c>
      <c r="C52" s="20"/>
      <c r="D52" s="35">
        <v>6.629659</v>
      </c>
      <c r="E52" s="62"/>
      <c r="F52" s="60"/>
      <c r="G52" s="63"/>
      <c r="H52" s="64"/>
      <c r="I52" s="56">
        <f t="shared" si="1"/>
        <v>0</v>
      </c>
      <c r="J52" s="45">
        <v>0.0245</v>
      </c>
      <c r="K52" s="46">
        <v>0.049</v>
      </c>
      <c r="L52" s="46">
        <v>0.049</v>
      </c>
      <c r="M52" s="47">
        <v>0.1225</v>
      </c>
      <c r="N52" s="3">
        <f t="shared" si="2"/>
        <v>0.245</v>
      </c>
    </row>
    <row r="53" spans="1:14" ht="15.75">
      <c r="A53" s="19">
        <v>1645</v>
      </c>
      <c r="B53" s="20" t="s">
        <v>39</v>
      </c>
      <c r="C53" s="20"/>
      <c r="D53" s="35">
        <v>6.630883</v>
      </c>
      <c r="E53" s="62"/>
      <c r="F53" s="60"/>
      <c r="G53" s="63"/>
      <c r="H53" s="64"/>
      <c r="I53" s="56">
        <f t="shared" si="1"/>
        <v>0</v>
      </c>
      <c r="J53" s="45">
        <v>0.0479</v>
      </c>
      <c r="K53" s="46">
        <v>0.0958</v>
      </c>
      <c r="L53" s="46">
        <v>0.0958</v>
      </c>
      <c r="M53" s="47">
        <v>0.2395</v>
      </c>
      <c r="N53" s="3">
        <f t="shared" si="2"/>
        <v>0.479</v>
      </c>
    </row>
    <row r="54" spans="1:14" ht="15.75">
      <c r="A54" s="19">
        <v>534</v>
      </c>
      <c r="B54" s="20" t="s">
        <v>40</v>
      </c>
      <c r="C54" s="20"/>
      <c r="D54" s="35">
        <v>6.606045</v>
      </c>
      <c r="E54" s="62"/>
      <c r="F54" s="60"/>
      <c r="G54" s="63"/>
      <c r="H54" s="64"/>
      <c r="I54" s="56">
        <f t="shared" si="1"/>
        <v>0</v>
      </c>
      <c r="J54" s="45">
        <v>0.024</v>
      </c>
      <c r="K54" s="46">
        <v>0.0481</v>
      </c>
      <c r="L54" s="46">
        <v>0.0481</v>
      </c>
      <c r="M54" s="47">
        <v>0.1202</v>
      </c>
      <c r="N54" s="3">
        <f t="shared" si="2"/>
        <v>0.2404</v>
      </c>
    </row>
    <row r="55" spans="1:14" ht="15.75">
      <c r="A55" s="19">
        <v>2654</v>
      </c>
      <c r="B55" s="20" t="s">
        <v>96</v>
      </c>
      <c r="C55" s="20"/>
      <c r="D55" s="35">
        <v>6.519704</v>
      </c>
      <c r="E55" s="62"/>
      <c r="F55" s="60"/>
      <c r="G55" s="63"/>
      <c r="H55" s="64"/>
      <c r="I55" s="56">
        <f t="shared" si="1"/>
        <v>0</v>
      </c>
      <c r="J55" s="45">
        <v>0.028</v>
      </c>
      <c r="K55" s="46">
        <v>0.056</v>
      </c>
      <c r="L55" s="46">
        <v>0.056</v>
      </c>
      <c r="M55" s="47">
        <v>0.1399</v>
      </c>
      <c r="N55" s="3">
        <f t="shared" si="2"/>
        <v>0.27990000000000004</v>
      </c>
    </row>
    <row r="56" spans="1:14" ht="15.75">
      <c r="A56" s="19">
        <v>1064</v>
      </c>
      <c r="B56" s="20" t="s">
        <v>41</v>
      </c>
      <c r="C56" s="20"/>
      <c r="D56" s="35">
        <v>6.900765</v>
      </c>
      <c r="E56" s="62"/>
      <c r="F56" s="60"/>
      <c r="G56" s="63"/>
      <c r="H56" s="64"/>
      <c r="I56" s="56">
        <f t="shared" si="1"/>
        <v>0</v>
      </c>
      <c r="J56" s="45">
        <v>0.0391</v>
      </c>
      <c r="K56" s="46">
        <v>0.0783</v>
      </c>
      <c r="L56" s="46">
        <v>0.0783</v>
      </c>
      <c r="M56" s="47">
        <v>0.1956</v>
      </c>
      <c r="N56" s="3">
        <f t="shared" si="2"/>
        <v>0.3913</v>
      </c>
    </row>
    <row r="57" spans="1:14" ht="15.75">
      <c r="A57" s="19">
        <v>415</v>
      </c>
      <c r="B57" s="20" t="s">
        <v>42</v>
      </c>
      <c r="C57" s="20"/>
      <c r="D57" s="35">
        <v>6.926431</v>
      </c>
      <c r="E57" s="62"/>
      <c r="F57" s="60"/>
      <c r="G57" s="63"/>
      <c r="H57" s="64"/>
      <c r="I57" s="56">
        <f t="shared" si="1"/>
        <v>0</v>
      </c>
      <c r="J57" s="45">
        <v>0.0341</v>
      </c>
      <c r="K57" s="46">
        <v>0.0682</v>
      </c>
      <c r="L57" s="46">
        <v>0.0682</v>
      </c>
      <c r="M57" s="47">
        <v>0.1704</v>
      </c>
      <c r="N57" s="3">
        <f t="shared" si="2"/>
        <v>0.3409</v>
      </c>
    </row>
    <row r="58" spans="1:14" ht="15.75">
      <c r="A58" s="19">
        <v>433</v>
      </c>
      <c r="B58" s="20" t="s">
        <v>43</v>
      </c>
      <c r="C58" s="20"/>
      <c r="D58" s="35">
        <v>7.5214490000000005</v>
      </c>
      <c r="E58" s="62"/>
      <c r="F58" s="60"/>
      <c r="G58" s="63"/>
      <c r="H58" s="64"/>
      <c r="I58" s="56">
        <f t="shared" si="1"/>
        <v>0</v>
      </c>
      <c r="J58" s="45">
        <v>0.1459</v>
      </c>
      <c r="K58" s="46">
        <v>0.2917</v>
      </c>
      <c r="L58" s="46">
        <v>0.2917</v>
      </c>
      <c r="M58" s="47">
        <v>0.7294</v>
      </c>
      <c r="N58" s="3">
        <f t="shared" si="2"/>
        <v>1.4587</v>
      </c>
    </row>
    <row r="59" spans="1:14" ht="15.75">
      <c r="A59" s="19">
        <v>1815</v>
      </c>
      <c r="B59" s="20" t="s">
        <v>44</v>
      </c>
      <c r="C59" s="20"/>
      <c r="D59" s="35">
        <v>6.997012</v>
      </c>
      <c r="E59" s="62"/>
      <c r="F59" s="60"/>
      <c r="G59" s="63"/>
      <c r="H59" s="64"/>
      <c r="I59" s="56">
        <f t="shared" si="1"/>
        <v>0</v>
      </c>
      <c r="J59" s="45">
        <v>0.7295</v>
      </c>
      <c r="K59" s="46">
        <v>1.4591</v>
      </c>
      <c r="L59" s="46">
        <v>1.4591</v>
      </c>
      <c r="M59" s="47">
        <v>3.6476</v>
      </c>
      <c r="N59" s="3">
        <f t="shared" si="2"/>
        <v>7.295300000000001</v>
      </c>
    </row>
    <row r="60" spans="1:14" ht="15.75">
      <c r="A60" s="19">
        <v>1653</v>
      </c>
      <c r="B60" s="20" t="s">
        <v>45</v>
      </c>
      <c r="C60" s="20"/>
      <c r="D60" s="35">
        <v>6.510912</v>
      </c>
      <c r="E60" s="62"/>
      <c r="F60" s="60"/>
      <c r="G60" s="63"/>
      <c r="H60" s="64"/>
      <c r="I60" s="56">
        <f t="shared" si="1"/>
        <v>0</v>
      </c>
      <c r="J60" s="45">
        <v>0.1033</v>
      </c>
      <c r="K60" s="46">
        <v>0.2066</v>
      </c>
      <c r="L60" s="46">
        <v>0.2066</v>
      </c>
      <c r="M60" s="47">
        <v>0.5165</v>
      </c>
      <c r="N60" s="3">
        <f t="shared" si="2"/>
        <v>1.033</v>
      </c>
    </row>
    <row r="61" spans="1:14" ht="15.75">
      <c r="A61" s="19">
        <v>1654</v>
      </c>
      <c r="B61" s="20" t="s">
        <v>115</v>
      </c>
      <c r="C61" s="20"/>
      <c r="D61" s="35">
        <v>6.374872</v>
      </c>
      <c r="E61" s="62"/>
      <c r="F61" s="60"/>
      <c r="G61" s="63"/>
      <c r="H61" s="64"/>
      <c r="I61" s="56">
        <f t="shared" si="1"/>
        <v>0</v>
      </c>
      <c r="J61" s="45">
        <v>0.0709</v>
      </c>
      <c r="K61" s="46">
        <v>0.1418</v>
      </c>
      <c r="L61" s="46">
        <v>0.1418</v>
      </c>
      <c r="M61" s="47">
        <v>0.3546</v>
      </c>
      <c r="N61" s="3">
        <f t="shared" si="2"/>
        <v>0.7091000000000001</v>
      </c>
    </row>
    <row r="62" spans="1:14" ht="15.75">
      <c r="A62" s="19">
        <v>137</v>
      </c>
      <c r="B62" s="20" t="s">
        <v>46</v>
      </c>
      <c r="C62" s="20"/>
      <c r="D62" s="35">
        <v>7.533481</v>
      </c>
      <c r="E62" s="62"/>
      <c r="F62" s="60"/>
      <c r="G62" s="63"/>
      <c r="H62" s="64"/>
      <c r="I62" s="56">
        <f t="shared" si="1"/>
        <v>0</v>
      </c>
      <c r="J62" s="45">
        <v>0.5899</v>
      </c>
      <c r="K62" s="46">
        <v>1.1799</v>
      </c>
      <c r="L62" s="46">
        <v>1.1799</v>
      </c>
      <c r="M62" s="47">
        <v>2.9496</v>
      </c>
      <c r="N62" s="3">
        <f t="shared" si="2"/>
        <v>5.8993</v>
      </c>
    </row>
    <row r="63" spans="1:14" ht="15.75">
      <c r="A63" s="19">
        <v>654</v>
      </c>
      <c r="B63" s="20" t="s">
        <v>47</v>
      </c>
      <c r="C63" s="20"/>
      <c r="D63" s="35">
        <v>6.372658</v>
      </c>
      <c r="E63" s="62"/>
      <c r="F63" s="60"/>
      <c r="G63" s="63"/>
      <c r="H63" s="64"/>
      <c r="I63" s="56">
        <f t="shared" si="1"/>
        <v>0</v>
      </c>
      <c r="J63" s="45">
        <v>0.0592</v>
      </c>
      <c r="K63" s="46">
        <v>0.1184</v>
      </c>
      <c r="L63" s="46">
        <v>0.1184</v>
      </c>
      <c r="M63" s="47">
        <v>0.2959</v>
      </c>
      <c r="N63" s="3">
        <f t="shared" si="2"/>
        <v>0.5919000000000001</v>
      </c>
    </row>
    <row r="64" spans="1:14" ht="15.75">
      <c r="A64" s="19">
        <v>1655</v>
      </c>
      <c r="B64" s="20" t="s">
        <v>48</v>
      </c>
      <c r="C64" s="20"/>
      <c r="D64" s="35">
        <v>6.500351</v>
      </c>
      <c r="E64" s="62"/>
      <c r="F64" s="60"/>
      <c r="G64" s="63"/>
      <c r="H64" s="64"/>
      <c r="I64" s="56">
        <f t="shared" si="1"/>
        <v>0</v>
      </c>
      <c r="J64" s="45">
        <v>0.1203</v>
      </c>
      <c r="K64" s="46">
        <v>0.2406</v>
      </c>
      <c r="L64" s="46">
        <v>0.2406</v>
      </c>
      <c r="M64" s="47">
        <v>0.6015</v>
      </c>
      <c r="N64" s="3">
        <f t="shared" si="2"/>
        <v>1.203</v>
      </c>
    </row>
    <row r="65" spans="1:14" ht="15.75">
      <c r="A65" s="19">
        <v>1861</v>
      </c>
      <c r="B65" s="20" t="s">
        <v>49</v>
      </c>
      <c r="C65" s="20"/>
      <c r="D65" s="35">
        <v>7.979355</v>
      </c>
      <c r="E65" s="62"/>
      <c r="F65" s="60"/>
      <c r="G65" s="63"/>
      <c r="H65" s="64"/>
      <c r="I65" s="56">
        <f t="shared" si="1"/>
        <v>0</v>
      </c>
      <c r="J65" s="45">
        <v>0.3995</v>
      </c>
      <c r="K65" s="46">
        <v>0.799</v>
      </c>
      <c r="L65" s="46">
        <v>0.799</v>
      </c>
      <c r="M65" s="47">
        <v>1.9975</v>
      </c>
      <c r="N65" s="3">
        <f t="shared" si="2"/>
        <v>3.995</v>
      </c>
    </row>
    <row r="66" spans="1:14" ht="15.75">
      <c r="A66" s="19">
        <v>1657</v>
      </c>
      <c r="B66" s="20" t="s">
        <v>50</v>
      </c>
      <c r="C66" s="20"/>
      <c r="D66" s="35">
        <v>6.477035</v>
      </c>
      <c r="E66" s="62"/>
      <c r="F66" s="60"/>
      <c r="G66" s="63"/>
      <c r="H66" s="64"/>
      <c r="I66" s="56">
        <f t="shared" si="1"/>
        <v>0</v>
      </c>
      <c r="J66" s="45">
        <v>0.0964</v>
      </c>
      <c r="K66" s="46">
        <v>0.1927</v>
      </c>
      <c r="L66" s="46">
        <v>0.1927</v>
      </c>
      <c r="M66" s="47">
        <v>0.4818</v>
      </c>
      <c r="N66" s="3">
        <f aca="true" t="shared" si="3" ref="N66:N97">SUM(J66:M66)</f>
        <v>0.9636</v>
      </c>
    </row>
    <row r="67" spans="1:14" ht="15.75">
      <c r="A67" s="19">
        <v>1662</v>
      </c>
      <c r="B67" s="20" t="s">
        <v>51</v>
      </c>
      <c r="C67" s="20"/>
      <c r="D67" s="35">
        <v>6.5771180000000005</v>
      </c>
      <c r="E67" s="62"/>
      <c r="F67" s="60"/>
      <c r="G67" s="63"/>
      <c r="H67" s="64"/>
      <c r="I67" s="56">
        <f aca="true" t="shared" si="4" ref="I67:I108">+SUMPRODUCT(TRUNC(E67:H67,6),J67:M67)</f>
        <v>0</v>
      </c>
      <c r="J67" s="45">
        <v>0.0418</v>
      </c>
      <c r="K67" s="46">
        <v>0.0836</v>
      </c>
      <c r="L67" s="46">
        <v>0.0836</v>
      </c>
      <c r="M67" s="47">
        <v>0.2091</v>
      </c>
      <c r="N67" s="3">
        <f t="shared" si="3"/>
        <v>0.41809999999999997</v>
      </c>
    </row>
    <row r="68" spans="1:14" ht="15.75">
      <c r="A68" s="19">
        <v>1141</v>
      </c>
      <c r="B68" s="20" t="s">
        <v>97</v>
      </c>
      <c r="C68" s="20"/>
      <c r="D68" s="35">
        <v>6.659701</v>
      </c>
      <c r="E68" s="62"/>
      <c r="F68" s="60"/>
      <c r="G68" s="63"/>
      <c r="H68" s="64"/>
      <c r="I68" s="56">
        <f t="shared" si="4"/>
        <v>0</v>
      </c>
      <c r="J68" s="45">
        <v>0.0882</v>
      </c>
      <c r="K68" s="46">
        <v>0.1765</v>
      </c>
      <c r="L68" s="46">
        <v>0.1765</v>
      </c>
      <c r="M68" s="47">
        <v>0.4412</v>
      </c>
      <c r="N68" s="3">
        <f t="shared" si="3"/>
        <v>0.8824</v>
      </c>
    </row>
    <row r="69" spans="1:14" ht="15.75">
      <c r="A69" s="19">
        <v>1656</v>
      </c>
      <c r="B69" s="20" t="s">
        <v>52</v>
      </c>
      <c r="C69" s="20"/>
      <c r="D69" s="35">
        <v>6.261482</v>
      </c>
      <c r="E69" s="62"/>
      <c r="F69" s="60"/>
      <c r="G69" s="63"/>
      <c r="H69" s="64"/>
      <c r="I69" s="56">
        <f t="shared" si="4"/>
        <v>0</v>
      </c>
      <c r="J69" s="45">
        <v>0.0535</v>
      </c>
      <c r="K69" s="46">
        <v>0.107</v>
      </c>
      <c r="L69" s="46">
        <v>0.107</v>
      </c>
      <c r="M69" s="47">
        <v>0.2674</v>
      </c>
      <c r="N69" s="3">
        <f t="shared" si="3"/>
        <v>0.5349</v>
      </c>
    </row>
    <row r="70" spans="1:14" ht="15.75">
      <c r="A70" s="19">
        <v>1086</v>
      </c>
      <c r="B70" s="20" t="s">
        <v>53</v>
      </c>
      <c r="C70" s="20"/>
      <c r="D70" s="35">
        <v>6.599672</v>
      </c>
      <c r="E70" s="62"/>
      <c r="F70" s="60"/>
      <c r="G70" s="63"/>
      <c r="H70" s="64"/>
      <c r="I70" s="56">
        <f t="shared" si="4"/>
        <v>0</v>
      </c>
      <c r="J70" s="45">
        <v>0.0712</v>
      </c>
      <c r="K70" s="46">
        <v>0.1424</v>
      </c>
      <c r="L70" s="46">
        <v>0.1424</v>
      </c>
      <c r="M70" s="47">
        <v>0.3561</v>
      </c>
      <c r="N70" s="3">
        <f t="shared" si="3"/>
        <v>0.7121</v>
      </c>
    </row>
    <row r="71" spans="1:14" ht="15.75">
      <c r="A71" s="19">
        <v>1088</v>
      </c>
      <c r="B71" s="20" t="s">
        <v>54</v>
      </c>
      <c r="C71" s="20"/>
      <c r="D71" s="35">
        <v>6.607728</v>
      </c>
      <c r="E71" s="62"/>
      <c r="F71" s="60"/>
      <c r="G71" s="63"/>
      <c r="H71" s="64"/>
      <c r="I71" s="56">
        <f t="shared" si="4"/>
        <v>0</v>
      </c>
      <c r="J71" s="45">
        <v>0.0569</v>
      </c>
      <c r="K71" s="46">
        <v>0.1138</v>
      </c>
      <c r="L71" s="46">
        <v>0.1138</v>
      </c>
      <c r="M71" s="47">
        <v>0.2846</v>
      </c>
      <c r="N71" s="3">
        <f t="shared" si="3"/>
        <v>0.5690999999999999</v>
      </c>
    </row>
    <row r="72" spans="1:14" ht="15.75">
      <c r="A72" s="19">
        <v>1664</v>
      </c>
      <c r="B72" s="20" t="s">
        <v>55</v>
      </c>
      <c r="C72" s="20"/>
      <c r="D72" s="35">
        <v>6.629809</v>
      </c>
      <c r="E72" s="62"/>
      <c r="F72" s="60"/>
      <c r="G72" s="63"/>
      <c r="H72" s="64"/>
      <c r="I72" s="56">
        <f t="shared" si="4"/>
        <v>0</v>
      </c>
      <c r="J72" s="45">
        <v>0.052</v>
      </c>
      <c r="K72" s="46">
        <v>0.1041</v>
      </c>
      <c r="L72" s="46">
        <v>0.1041</v>
      </c>
      <c r="M72" s="47">
        <v>0.2602</v>
      </c>
      <c r="N72" s="3">
        <f t="shared" si="3"/>
        <v>0.5204</v>
      </c>
    </row>
    <row r="73" spans="1:14" ht="15.75">
      <c r="A73" s="19">
        <v>1665</v>
      </c>
      <c r="B73" s="20" t="s">
        <v>56</v>
      </c>
      <c r="C73" s="20"/>
      <c r="D73" s="35">
        <v>6.592619</v>
      </c>
      <c r="E73" s="62"/>
      <c r="F73" s="60"/>
      <c r="G73" s="63"/>
      <c r="H73" s="64"/>
      <c r="I73" s="56">
        <f t="shared" si="4"/>
        <v>0</v>
      </c>
      <c r="J73" s="45">
        <v>0.0493</v>
      </c>
      <c r="K73" s="46">
        <v>0.0986</v>
      </c>
      <c r="L73" s="46">
        <v>0.0986</v>
      </c>
      <c r="M73" s="47">
        <v>0.2464</v>
      </c>
      <c r="N73" s="3">
        <f t="shared" si="3"/>
        <v>0.4929</v>
      </c>
    </row>
    <row r="74" spans="1:14" ht="15.75">
      <c r="A74" s="19">
        <v>702</v>
      </c>
      <c r="B74" s="20" t="s">
        <v>57</v>
      </c>
      <c r="C74" s="20"/>
      <c r="D74" s="35">
        <v>6.322978</v>
      </c>
      <c r="E74" s="62"/>
      <c r="F74" s="60"/>
      <c r="G74" s="63"/>
      <c r="H74" s="64"/>
      <c r="I74" s="56">
        <f t="shared" si="4"/>
        <v>0</v>
      </c>
      <c r="J74" s="45">
        <v>0.0292</v>
      </c>
      <c r="K74" s="46">
        <v>0.0584</v>
      </c>
      <c r="L74" s="46">
        <v>0.0584</v>
      </c>
      <c r="M74" s="47">
        <v>0.1459</v>
      </c>
      <c r="N74" s="3">
        <f t="shared" si="3"/>
        <v>0.2919</v>
      </c>
    </row>
    <row r="75" spans="1:14" ht="15.75">
      <c r="A75" s="19">
        <v>422</v>
      </c>
      <c r="B75" s="20" t="s">
        <v>58</v>
      </c>
      <c r="C75" s="20"/>
      <c r="D75" s="35">
        <v>6.666901</v>
      </c>
      <c r="E75" s="62"/>
      <c r="F75" s="60"/>
      <c r="G75" s="63"/>
      <c r="H75" s="64"/>
      <c r="I75" s="56">
        <f t="shared" si="4"/>
        <v>0</v>
      </c>
      <c r="J75" s="45">
        <v>0.0402</v>
      </c>
      <c r="K75" s="46">
        <v>0.0805</v>
      </c>
      <c r="L75" s="46">
        <v>0.0805</v>
      </c>
      <c r="M75" s="47">
        <v>0.2012</v>
      </c>
      <c r="N75" s="3">
        <f t="shared" si="3"/>
        <v>0.4024</v>
      </c>
    </row>
    <row r="76" spans="1:14" ht="15.75">
      <c r="A76" s="19">
        <v>1813</v>
      </c>
      <c r="B76" s="20" t="s">
        <v>59</v>
      </c>
      <c r="C76" s="20"/>
      <c r="D76" s="35">
        <v>6.6911320000000005</v>
      </c>
      <c r="E76" s="62"/>
      <c r="F76" s="60"/>
      <c r="G76" s="63"/>
      <c r="H76" s="64"/>
      <c r="I76" s="56">
        <f t="shared" si="4"/>
        <v>0</v>
      </c>
      <c r="J76" s="45">
        <v>0.1022</v>
      </c>
      <c r="K76" s="46">
        <v>0.2043</v>
      </c>
      <c r="L76" s="46">
        <v>0.2043</v>
      </c>
      <c r="M76" s="47">
        <v>0.5108</v>
      </c>
      <c r="N76" s="3">
        <f t="shared" si="3"/>
        <v>1.0216</v>
      </c>
    </row>
    <row r="77" spans="1:14" ht="15.75">
      <c r="A77" s="19">
        <v>226</v>
      </c>
      <c r="B77" s="20" t="s">
        <v>60</v>
      </c>
      <c r="C77" s="20"/>
      <c r="D77" s="35">
        <v>6.935945</v>
      </c>
      <c r="E77" s="62"/>
      <c r="F77" s="60"/>
      <c r="G77" s="63"/>
      <c r="H77" s="64"/>
      <c r="I77" s="56">
        <f t="shared" si="4"/>
        <v>0</v>
      </c>
      <c r="J77" s="45">
        <v>0.0408</v>
      </c>
      <c r="K77" s="46">
        <v>0.0815</v>
      </c>
      <c r="L77" s="46">
        <v>0.0815</v>
      </c>
      <c r="M77" s="47">
        <v>0.2038</v>
      </c>
      <c r="N77" s="3">
        <f t="shared" si="3"/>
        <v>0.4076</v>
      </c>
    </row>
    <row r="78" spans="1:14" ht="15.75">
      <c r="A78" s="19">
        <v>1666</v>
      </c>
      <c r="B78" s="20" t="s">
        <v>98</v>
      </c>
      <c r="C78" s="20"/>
      <c r="D78" s="35">
        <v>6.285105</v>
      </c>
      <c r="E78" s="62"/>
      <c r="F78" s="60"/>
      <c r="G78" s="63"/>
      <c r="H78" s="64"/>
      <c r="I78" s="56">
        <f t="shared" si="4"/>
        <v>0</v>
      </c>
      <c r="J78" s="45">
        <v>0.0799</v>
      </c>
      <c r="K78" s="46">
        <v>0.1598</v>
      </c>
      <c r="L78" s="46">
        <v>0.1598</v>
      </c>
      <c r="M78" s="47">
        <v>0.3996</v>
      </c>
      <c r="N78" s="3">
        <f t="shared" si="3"/>
        <v>0.7990999999999999</v>
      </c>
    </row>
    <row r="79" spans="1:14" ht="15.75">
      <c r="A79" s="19">
        <v>2661</v>
      </c>
      <c r="B79" s="20" t="s">
        <v>99</v>
      </c>
      <c r="C79" s="20"/>
      <c r="D79" s="35">
        <v>6.82361</v>
      </c>
      <c r="E79" s="62"/>
      <c r="F79" s="60"/>
      <c r="G79" s="63"/>
      <c r="H79" s="64"/>
      <c r="I79" s="56">
        <f t="shared" si="4"/>
        <v>0</v>
      </c>
      <c r="J79" s="45">
        <v>0.1055</v>
      </c>
      <c r="K79" s="46">
        <v>0.211</v>
      </c>
      <c r="L79" s="46">
        <v>0.211</v>
      </c>
      <c r="M79" s="47">
        <v>0.5276</v>
      </c>
      <c r="N79" s="3">
        <f t="shared" si="3"/>
        <v>1.0551</v>
      </c>
    </row>
    <row r="80" spans="1:14" ht="15.75">
      <c r="A80" s="19">
        <v>2672</v>
      </c>
      <c r="B80" s="20" t="s">
        <v>100</v>
      </c>
      <c r="C80" s="20"/>
      <c r="D80" s="35">
        <v>6.4194640000000005</v>
      </c>
      <c r="E80" s="62"/>
      <c r="F80" s="60"/>
      <c r="G80" s="63"/>
      <c r="H80" s="64"/>
      <c r="I80" s="56">
        <f t="shared" si="4"/>
        <v>0</v>
      </c>
      <c r="J80" s="45">
        <v>0.0844</v>
      </c>
      <c r="K80" s="46">
        <v>0.1688</v>
      </c>
      <c r="L80" s="46">
        <v>0.1688</v>
      </c>
      <c r="M80" s="47">
        <v>0.4221</v>
      </c>
      <c r="N80" s="3">
        <f t="shared" si="3"/>
        <v>0.8441</v>
      </c>
    </row>
    <row r="81" spans="1:14" ht="15.75">
      <c r="A81" s="19">
        <v>635</v>
      </c>
      <c r="B81" s="20" t="s">
        <v>61</v>
      </c>
      <c r="C81" s="20"/>
      <c r="D81" s="35">
        <v>6.788225</v>
      </c>
      <c r="E81" s="62"/>
      <c r="F81" s="60"/>
      <c r="G81" s="63"/>
      <c r="H81" s="64"/>
      <c r="I81" s="56">
        <f t="shared" si="4"/>
        <v>0</v>
      </c>
      <c r="J81" s="45">
        <v>0.026</v>
      </c>
      <c r="K81" s="46">
        <v>0.052</v>
      </c>
      <c r="L81" s="46">
        <v>0.052</v>
      </c>
      <c r="M81" s="47">
        <v>0.13</v>
      </c>
      <c r="N81" s="3">
        <f t="shared" si="3"/>
        <v>0.26</v>
      </c>
    </row>
    <row r="82" spans="1:14" ht="15.75">
      <c r="A82" s="19">
        <v>1452</v>
      </c>
      <c r="B82" s="20" t="s">
        <v>62</v>
      </c>
      <c r="C82" s="20"/>
      <c r="D82" s="35">
        <v>6.30088</v>
      </c>
      <c r="E82" s="62"/>
      <c r="F82" s="60"/>
      <c r="G82" s="63"/>
      <c r="H82" s="64"/>
      <c r="I82" s="56">
        <f t="shared" si="4"/>
        <v>0</v>
      </c>
      <c r="J82" s="45">
        <v>0.0759</v>
      </c>
      <c r="K82" s="46">
        <v>0.1517</v>
      </c>
      <c r="L82" s="46">
        <v>0.1517</v>
      </c>
      <c r="M82" s="47">
        <v>0.3793</v>
      </c>
      <c r="N82" s="3">
        <f t="shared" si="3"/>
        <v>0.7585999999999999</v>
      </c>
    </row>
    <row r="83" spans="1:14" ht="15.75">
      <c r="A83" s="19">
        <v>640</v>
      </c>
      <c r="B83" s="20" t="s">
        <v>63</v>
      </c>
      <c r="C83" s="20"/>
      <c r="D83" s="35">
        <v>6.978976</v>
      </c>
      <c r="E83" s="62"/>
      <c r="F83" s="60"/>
      <c r="G83" s="63"/>
      <c r="H83" s="64"/>
      <c r="I83" s="56">
        <f t="shared" si="4"/>
        <v>0</v>
      </c>
      <c r="J83" s="45">
        <v>1.4864</v>
      </c>
      <c r="K83" s="46">
        <v>2.9728</v>
      </c>
      <c r="L83" s="46">
        <v>2.9728</v>
      </c>
      <c r="M83" s="47">
        <v>7.4319</v>
      </c>
      <c r="N83" s="3">
        <f t="shared" si="3"/>
        <v>14.863900000000001</v>
      </c>
    </row>
    <row r="84" spans="1:14" ht="15.75">
      <c r="A84" s="19">
        <v>1671</v>
      </c>
      <c r="B84" s="20" t="s">
        <v>64</v>
      </c>
      <c r="C84" s="20"/>
      <c r="D84" s="35">
        <v>6.490251</v>
      </c>
      <c r="E84" s="62"/>
      <c r="F84" s="60"/>
      <c r="G84" s="63"/>
      <c r="H84" s="64"/>
      <c r="I84" s="56">
        <f t="shared" si="4"/>
        <v>0</v>
      </c>
      <c r="J84" s="45">
        <v>0.0295</v>
      </c>
      <c r="K84" s="46">
        <v>0.0589</v>
      </c>
      <c r="L84" s="46">
        <v>0.0589</v>
      </c>
      <c r="M84" s="47">
        <v>0.1474</v>
      </c>
      <c r="N84" s="3">
        <f t="shared" si="3"/>
        <v>0.2947</v>
      </c>
    </row>
    <row r="85" spans="1:14" ht="15.75">
      <c r="A85" s="21">
        <v>1672</v>
      </c>
      <c r="B85" s="20" t="s">
        <v>65</v>
      </c>
      <c r="C85" s="20"/>
      <c r="D85" s="35">
        <v>7.257685</v>
      </c>
      <c r="E85" s="62"/>
      <c r="F85" s="60"/>
      <c r="G85" s="63"/>
      <c r="H85" s="64"/>
      <c r="I85" s="56">
        <f t="shared" si="4"/>
        <v>0</v>
      </c>
      <c r="J85" s="45">
        <v>0.0806</v>
      </c>
      <c r="K85" s="46">
        <v>0.1611</v>
      </c>
      <c r="L85" s="46">
        <v>0.1611</v>
      </c>
      <c r="M85" s="47">
        <v>0.4029</v>
      </c>
      <c r="N85" s="3">
        <f t="shared" si="3"/>
        <v>0.8057</v>
      </c>
    </row>
    <row r="86" spans="1:14" ht="15.75">
      <c r="A86" s="19">
        <v>385</v>
      </c>
      <c r="B86" s="20" t="s">
        <v>66</v>
      </c>
      <c r="C86" s="20"/>
      <c r="D86" s="35">
        <v>7.126889</v>
      </c>
      <c r="E86" s="62"/>
      <c r="F86" s="60"/>
      <c r="G86" s="63"/>
      <c r="H86" s="64"/>
      <c r="I86" s="56">
        <f t="shared" si="4"/>
        <v>0</v>
      </c>
      <c r="J86" s="45">
        <v>0.0363</v>
      </c>
      <c r="K86" s="46">
        <v>0.0725</v>
      </c>
      <c r="L86" s="46">
        <v>0.0725</v>
      </c>
      <c r="M86" s="47">
        <v>0.1813</v>
      </c>
      <c r="N86" s="3">
        <f t="shared" si="3"/>
        <v>0.3626</v>
      </c>
    </row>
    <row r="87" spans="1:14" ht="15.75">
      <c r="A87" s="19">
        <v>2653</v>
      </c>
      <c r="B87" s="20" t="s">
        <v>67</v>
      </c>
      <c r="C87" s="20"/>
      <c r="D87" s="35">
        <v>6.369359</v>
      </c>
      <c r="E87" s="62"/>
      <c r="F87" s="60"/>
      <c r="G87" s="63"/>
      <c r="H87" s="64"/>
      <c r="I87" s="56">
        <f t="shared" si="4"/>
        <v>0</v>
      </c>
      <c r="J87" s="45">
        <v>0.0309</v>
      </c>
      <c r="K87" s="46">
        <v>0.0617</v>
      </c>
      <c r="L87" s="46">
        <v>0.0617</v>
      </c>
      <c r="M87" s="47">
        <v>0.1544</v>
      </c>
      <c r="N87" s="3">
        <f t="shared" si="3"/>
        <v>0.3087</v>
      </c>
    </row>
    <row r="88" spans="1:14" ht="15.75">
      <c r="A88" s="19">
        <v>1354</v>
      </c>
      <c r="B88" s="20" t="s">
        <v>68</v>
      </c>
      <c r="C88" s="20"/>
      <c r="D88" s="35">
        <v>7.362825</v>
      </c>
      <c r="E88" s="62"/>
      <c r="F88" s="60"/>
      <c r="G88" s="63"/>
      <c r="H88" s="64"/>
      <c r="I88" s="56">
        <f t="shared" si="4"/>
        <v>0</v>
      </c>
      <c r="J88" s="45">
        <v>0.0719</v>
      </c>
      <c r="K88" s="46">
        <v>0.1438</v>
      </c>
      <c r="L88" s="46">
        <v>0.1438</v>
      </c>
      <c r="M88" s="47">
        <v>0.3595</v>
      </c>
      <c r="N88" s="3">
        <f t="shared" si="3"/>
        <v>0.7190000000000001</v>
      </c>
    </row>
    <row r="89" spans="1:14" ht="15.75">
      <c r="A89" s="19">
        <v>2755</v>
      </c>
      <c r="B89" s="20" t="s">
        <v>86</v>
      </c>
      <c r="C89" s="20"/>
      <c r="D89" s="35">
        <v>7.57261</v>
      </c>
      <c r="E89" s="62"/>
      <c r="F89" s="60"/>
      <c r="G89" s="63"/>
      <c r="H89" s="64"/>
      <c r="I89" s="56">
        <f t="shared" si="4"/>
        <v>0</v>
      </c>
      <c r="J89" s="45">
        <v>0.0126</v>
      </c>
      <c r="K89" s="46">
        <v>0.0252</v>
      </c>
      <c r="L89" s="46">
        <v>0.0252</v>
      </c>
      <c r="M89" s="47">
        <v>0.0631</v>
      </c>
      <c r="N89" s="3">
        <f t="shared" si="3"/>
        <v>0.1261</v>
      </c>
    </row>
    <row r="90" spans="1:14" ht="15.75">
      <c r="A90" s="19">
        <v>1117</v>
      </c>
      <c r="B90" s="20" t="s">
        <v>69</v>
      </c>
      <c r="C90" s="20"/>
      <c r="D90" s="35">
        <v>7.199838</v>
      </c>
      <c r="E90" s="62"/>
      <c r="F90" s="60"/>
      <c r="G90" s="63"/>
      <c r="H90" s="64"/>
      <c r="I90" s="56">
        <f t="shared" si="4"/>
        <v>0</v>
      </c>
      <c r="J90" s="45">
        <v>0.1173</v>
      </c>
      <c r="K90" s="46">
        <v>0.2345</v>
      </c>
      <c r="L90" s="46">
        <v>0.2345</v>
      </c>
      <c r="M90" s="47">
        <v>0.5863</v>
      </c>
      <c r="N90" s="3">
        <f t="shared" si="3"/>
        <v>1.1726</v>
      </c>
    </row>
    <row r="91" spans="1:14" ht="15.75">
      <c r="A91" s="19">
        <v>21</v>
      </c>
      <c r="B91" s="20" t="s">
        <v>70</v>
      </c>
      <c r="C91" s="20"/>
      <c r="D91" s="35">
        <v>6.843161</v>
      </c>
      <c r="E91" s="62"/>
      <c r="F91" s="60"/>
      <c r="G91" s="63"/>
      <c r="H91" s="64"/>
      <c r="I91" s="56">
        <f t="shared" si="4"/>
        <v>0</v>
      </c>
      <c r="J91" s="45">
        <v>0.0298</v>
      </c>
      <c r="K91" s="46">
        <v>0.0597</v>
      </c>
      <c r="L91" s="46">
        <v>0.0597</v>
      </c>
      <c r="M91" s="47">
        <v>0.1492</v>
      </c>
      <c r="N91" s="3">
        <f t="shared" si="3"/>
        <v>0.2984</v>
      </c>
    </row>
    <row r="92" spans="1:14" ht="15.75">
      <c r="A92" s="19">
        <v>1118</v>
      </c>
      <c r="B92" s="20" t="s">
        <v>71</v>
      </c>
      <c r="C92" s="20"/>
      <c r="D92" s="35">
        <v>6.890281</v>
      </c>
      <c r="E92" s="62"/>
      <c r="F92" s="60"/>
      <c r="G92" s="63"/>
      <c r="H92" s="64"/>
      <c r="I92" s="56">
        <f t="shared" si="4"/>
        <v>0</v>
      </c>
      <c r="J92" s="45">
        <v>0.0618</v>
      </c>
      <c r="K92" s="46">
        <v>0.1236</v>
      </c>
      <c r="L92" s="46">
        <v>0.1236</v>
      </c>
      <c r="M92" s="47">
        <v>0.3091</v>
      </c>
      <c r="N92" s="3">
        <f t="shared" si="3"/>
        <v>0.6181</v>
      </c>
    </row>
    <row r="93" spans="1:14" ht="15.75">
      <c r="A93" s="19">
        <v>2786</v>
      </c>
      <c r="B93" s="20" t="s">
        <v>72</v>
      </c>
      <c r="C93" s="20"/>
      <c r="D93" s="35">
        <v>6.767419</v>
      </c>
      <c r="E93" s="62"/>
      <c r="F93" s="60"/>
      <c r="G93" s="63"/>
      <c r="H93" s="64"/>
      <c r="I93" s="56">
        <f t="shared" si="4"/>
        <v>0</v>
      </c>
      <c r="J93" s="45">
        <v>0.5041</v>
      </c>
      <c r="K93" s="46">
        <v>1.0081</v>
      </c>
      <c r="L93" s="46">
        <v>1.0081</v>
      </c>
      <c r="M93" s="47">
        <v>2.5203</v>
      </c>
      <c r="N93" s="3">
        <f t="shared" si="3"/>
        <v>5.0405999999999995</v>
      </c>
    </row>
    <row r="94" spans="1:14" ht="15.75">
      <c r="A94" s="19">
        <v>792</v>
      </c>
      <c r="B94" s="20" t="s">
        <v>116</v>
      </c>
      <c r="C94" s="20"/>
      <c r="D94" s="35">
        <v>7.006505</v>
      </c>
      <c r="E94" s="62"/>
      <c r="F94" s="60"/>
      <c r="G94" s="63"/>
      <c r="H94" s="64"/>
      <c r="I94" s="56">
        <f t="shared" si="4"/>
        <v>0</v>
      </c>
      <c r="J94" s="45">
        <v>0.0312</v>
      </c>
      <c r="K94" s="46">
        <v>0.0624</v>
      </c>
      <c r="L94" s="46">
        <v>0.0624</v>
      </c>
      <c r="M94" s="47">
        <v>0.156</v>
      </c>
      <c r="N94" s="3">
        <f t="shared" si="3"/>
        <v>0.31199999999999994</v>
      </c>
    </row>
    <row r="95" spans="1:14" ht="15.75">
      <c r="A95" s="19">
        <v>1292</v>
      </c>
      <c r="B95" s="20" t="s">
        <v>73</v>
      </c>
      <c r="C95" s="20"/>
      <c r="D95" s="35">
        <v>7.372063</v>
      </c>
      <c r="E95" s="62"/>
      <c r="F95" s="60"/>
      <c r="G95" s="63"/>
      <c r="H95" s="64"/>
      <c r="I95" s="56">
        <f t="shared" si="4"/>
        <v>0</v>
      </c>
      <c r="J95" s="45">
        <v>0.04</v>
      </c>
      <c r="K95" s="46">
        <v>0.08</v>
      </c>
      <c r="L95" s="46">
        <v>0.08</v>
      </c>
      <c r="M95" s="47">
        <v>0.2001</v>
      </c>
      <c r="N95" s="3">
        <f t="shared" si="3"/>
        <v>0.4001</v>
      </c>
    </row>
    <row r="96" spans="1:14" ht="15.75">
      <c r="A96" s="19">
        <v>352</v>
      </c>
      <c r="B96" s="20" t="s">
        <v>101</v>
      </c>
      <c r="C96" s="20"/>
      <c r="D96" s="35">
        <v>6.339393</v>
      </c>
      <c r="E96" s="62"/>
      <c r="F96" s="60"/>
      <c r="G96" s="63"/>
      <c r="H96" s="64"/>
      <c r="I96" s="56">
        <f t="shared" si="4"/>
        <v>0</v>
      </c>
      <c r="J96" s="45">
        <v>0.0621</v>
      </c>
      <c r="K96" s="46">
        <v>0.1242</v>
      </c>
      <c r="L96" s="46">
        <v>0.1242</v>
      </c>
      <c r="M96" s="47">
        <v>0.3106</v>
      </c>
      <c r="N96" s="3">
        <f t="shared" si="3"/>
        <v>0.6211</v>
      </c>
    </row>
    <row r="97" spans="1:14" ht="15.75">
      <c r="A97" s="19">
        <v>1120</v>
      </c>
      <c r="B97" s="20" t="s">
        <v>74</v>
      </c>
      <c r="C97" s="20"/>
      <c r="D97" s="35">
        <v>6.621755</v>
      </c>
      <c r="E97" s="62"/>
      <c r="F97" s="60"/>
      <c r="G97" s="63"/>
      <c r="H97" s="64"/>
      <c r="I97" s="56">
        <f t="shared" si="4"/>
        <v>0</v>
      </c>
      <c r="J97" s="45">
        <v>0.0472</v>
      </c>
      <c r="K97" s="46">
        <v>0.0944</v>
      </c>
      <c r="L97" s="46">
        <v>0.0944</v>
      </c>
      <c r="M97" s="47">
        <v>0.236</v>
      </c>
      <c r="N97" s="3">
        <f t="shared" si="3"/>
        <v>0.472</v>
      </c>
    </row>
    <row r="98" spans="1:14" ht="15.75">
      <c r="A98" s="19">
        <v>1624</v>
      </c>
      <c r="B98" s="20" t="s">
        <v>75</v>
      </c>
      <c r="C98" s="20"/>
      <c r="D98" s="35">
        <v>7.019781</v>
      </c>
      <c r="E98" s="62"/>
      <c r="F98" s="60"/>
      <c r="G98" s="63"/>
      <c r="H98" s="64"/>
      <c r="I98" s="56">
        <f t="shared" si="4"/>
        <v>0</v>
      </c>
      <c r="J98" s="45">
        <v>0.1226</v>
      </c>
      <c r="K98" s="46">
        <v>0.2452</v>
      </c>
      <c r="L98" s="46">
        <v>0.2452</v>
      </c>
      <c r="M98" s="47">
        <v>0.613</v>
      </c>
      <c r="N98" s="3">
        <f aca="true" t="shared" si="5" ref="N98:N108">SUM(J98:M98)</f>
        <v>1.226</v>
      </c>
    </row>
    <row r="99" spans="1:14" ht="15.75">
      <c r="A99" s="19">
        <v>1678</v>
      </c>
      <c r="B99" s="20" t="s">
        <v>76</v>
      </c>
      <c r="C99" s="20"/>
      <c r="D99" s="35">
        <v>6.580591</v>
      </c>
      <c r="E99" s="62"/>
      <c r="F99" s="60"/>
      <c r="G99" s="63"/>
      <c r="H99" s="64"/>
      <c r="I99" s="56">
        <f t="shared" si="4"/>
        <v>0</v>
      </c>
      <c r="J99" s="45">
        <v>0.0561</v>
      </c>
      <c r="K99" s="46">
        <v>0.1122</v>
      </c>
      <c r="L99" s="46">
        <v>0.1122</v>
      </c>
      <c r="M99" s="47">
        <v>0.2806</v>
      </c>
      <c r="N99" s="3">
        <f t="shared" si="5"/>
        <v>0.5610999999999999</v>
      </c>
    </row>
    <row r="100" spans="1:14" ht="15.75">
      <c r="A100" s="19">
        <v>338</v>
      </c>
      <c r="B100" s="20" t="s">
        <v>102</v>
      </c>
      <c r="C100" s="20"/>
      <c r="D100" s="35">
        <v>6.582137</v>
      </c>
      <c r="E100" s="62"/>
      <c r="F100" s="60"/>
      <c r="G100" s="63"/>
      <c r="H100" s="64"/>
      <c r="I100" s="56">
        <f t="shared" si="4"/>
        <v>0</v>
      </c>
      <c r="J100" s="45">
        <v>0.0092</v>
      </c>
      <c r="K100" s="46">
        <v>0.0182</v>
      </c>
      <c r="L100" s="46">
        <v>0.0182</v>
      </c>
      <c r="M100" s="47">
        <v>0.0449</v>
      </c>
      <c r="N100" s="3">
        <f t="shared" si="5"/>
        <v>0.0905</v>
      </c>
    </row>
    <row r="101" spans="1:14" ht="15.75">
      <c r="A101" s="19">
        <v>1679</v>
      </c>
      <c r="B101" s="20" t="s">
        <v>77</v>
      </c>
      <c r="C101" s="20"/>
      <c r="D101" s="35">
        <v>6.351497</v>
      </c>
      <c r="E101" s="62"/>
      <c r="F101" s="60"/>
      <c r="G101" s="63"/>
      <c r="H101" s="64"/>
      <c r="I101" s="56">
        <f t="shared" si="4"/>
        <v>0</v>
      </c>
      <c r="J101" s="45">
        <v>0.0467</v>
      </c>
      <c r="K101" s="46">
        <v>0.0935</v>
      </c>
      <c r="L101" s="46">
        <v>0.0935</v>
      </c>
      <c r="M101" s="47">
        <v>0.2337</v>
      </c>
      <c r="N101" s="3">
        <f t="shared" si="5"/>
        <v>0.4674</v>
      </c>
    </row>
    <row r="102" spans="1:14" ht="15.75">
      <c r="A102" s="19">
        <v>725</v>
      </c>
      <c r="B102" s="20" t="s">
        <v>78</v>
      </c>
      <c r="C102" s="20"/>
      <c r="D102" s="35">
        <v>6.619411</v>
      </c>
      <c r="E102" s="62"/>
      <c r="F102" s="60"/>
      <c r="G102" s="63"/>
      <c r="H102" s="64"/>
      <c r="I102" s="56">
        <f t="shared" si="4"/>
        <v>0</v>
      </c>
      <c r="J102" s="45">
        <v>0.1577</v>
      </c>
      <c r="K102" s="46">
        <v>0.3154</v>
      </c>
      <c r="L102" s="46">
        <v>0.3154</v>
      </c>
      <c r="M102" s="47">
        <v>0.7885</v>
      </c>
      <c r="N102" s="3">
        <f t="shared" si="5"/>
        <v>1.577</v>
      </c>
    </row>
    <row r="103" spans="1:14" ht="15.75">
      <c r="A103" s="31">
        <v>940</v>
      </c>
      <c r="B103" s="32" t="s">
        <v>103</v>
      </c>
      <c r="C103" s="32"/>
      <c r="D103" s="36">
        <v>6.458208</v>
      </c>
      <c r="E103" s="62"/>
      <c r="F103" s="60"/>
      <c r="G103" s="63"/>
      <c r="H103" s="64"/>
      <c r="I103" s="56">
        <f t="shared" si="4"/>
        <v>0</v>
      </c>
      <c r="J103" s="48">
        <v>0.0176</v>
      </c>
      <c r="K103" s="49">
        <v>0.0352</v>
      </c>
      <c r="L103" s="49">
        <v>0.0352</v>
      </c>
      <c r="M103" s="50">
        <v>0.0881</v>
      </c>
      <c r="N103" s="3">
        <f t="shared" si="5"/>
        <v>0.17609999999999998</v>
      </c>
    </row>
    <row r="104" spans="1:14" ht="15.75">
      <c r="A104" s="31">
        <v>1680</v>
      </c>
      <c r="B104" s="32" t="s">
        <v>79</v>
      </c>
      <c r="C104" s="32"/>
      <c r="D104" s="36">
        <v>6.643213</v>
      </c>
      <c r="E104" s="62"/>
      <c r="F104" s="60"/>
      <c r="G104" s="63"/>
      <c r="H104" s="64"/>
      <c r="I104" s="56">
        <f t="shared" si="4"/>
        <v>0</v>
      </c>
      <c r="J104" s="48">
        <v>0.0262</v>
      </c>
      <c r="K104" s="49">
        <v>0.0525</v>
      </c>
      <c r="L104" s="49">
        <v>0.0525</v>
      </c>
      <c r="M104" s="50">
        <v>0.1312</v>
      </c>
      <c r="N104" s="3">
        <f t="shared" si="5"/>
        <v>0.26239999999999997</v>
      </c>
    </row>
    <row r="105" spans="1:14" ht="15.75">
      <c r="A105" s="31">
        <v>1681</v>
      </c>
      <c r="B105" s="32" t="s">
        <v>80</v>
      </c>
      <c r="C105" s="32"/>
      <c r="D105" s="36">
        <v>6.527769</v>
      </c>
      <c r="E105" s="62"/>
      <c r="F105" s="60"/>
      <c r="G105" s="63"/>
      <c r="H105" s="64"/>
      <c r="I105" s="56">
        <f t="shared" si="4"/>
        <v>0</v>
      </c>
      <c r="J105" s="48">
        <v>0.1498</v>
      </c>
      <c r="K105" s="49">
        <v>0.2996</v>
      </c>
      <c r="L105" s="49">
        <v>0.2996</v>
      </c>
      <c r="M105" s="50">
        <v>0.7491</v>
      </c>
      <c r="N105" s="3">
        <f t="shared" si="5"/>
        <v>1.4981</v>
      </c>
    </row>
    <row r="106" spans="1:14" ht="15.75">
      <c r="A106" s="31">
        <v>469</v>
      </c>
      <c r="B106" s="32" t="s">
        <v>81</v>
      </c>
      <c r="C106" s="32"/>
      <c r="D106" s="36">
        <v>6.816841</v>
      </c>
      <c r="E106" s="62"/>
      <c r="F106" s="60"/>
      <c r="G106" s="63"/>
      <c r="H106" s="64"/>
      <c r="I106" s="56">
        <f t="shared" si="4"/>
        <v>0</v>
      </c>
      <c r="J106" s="48">
        <v>0.0198</v>
      </c>
      <c r="K106" s="49">
        <v>0.0395</v>
      </c>
      <c r="L106" s="49">
        <v>0.0395</v>
      </c>
      <c r="M106" s="50">
        <v>0.0988</v>
      </c>
      <c r="N106" s="3">
        <f t="shared" si="5"/>
        <v>0.1976</v>
      </c>
    </row>
    <row r="107" spans="1:14" ht="15.75">
      <c r="A107" s="31">
        <v>1683</v>
      </c>
      <c r="B107" s="32" t="s">
        <v>82</v>
      </c>
      <c r="C107" s="32"/>
      <c r="D107" s="36">
        <v>6.545776</v>
      </c>
      <c r="E107" s="62"/>
      <c r="F107" s="60"/>
      <c r="G107" s="63"/>
      <c r="H107" s="64"/>
      <c r="I107" s="56">
        <f t="shared" si="4"/>
        <v>0</v>
      </c>
      <c r="J107" s="48">
        <v>0.0644</v>
      </c>
      <c r="K107" s="49">
        <v>0.1287</v>
      </c>
      <c r="L107" s="49">
        <v>0.1287</v>
      </c>
      <c r="M107" s="50">
        <v>0.3218</v>
      </c>
      <c r="N107" s="3">
        <f t="shared" si="5"/>
        <v>0.6436</v>
      </c>
    </row>
    <row r="108" spans="1:14" ht="16.5" thickBot="1">
      <c r="A108" s="22">
        <v>1131</v>
      </c>
      <c r="B108" s="23" t="s">
        <v>83</v>
      </c>
      <c r="C108" s="23" t="s">
        <v>83</v>
      </c>
      <c r="D108" s="37">
        <v>6.969058</v>
      </c>
      <c r="E108" s="65"/>
      <c r="F108" s="66"/>
      <c r="G108" s="66"/>
      <c r="H108" s="67"/>
      <c r="I108" s="57">
        <f t="shared" si="4"/>
        <v>0</v>
      </c>
      <c r="J108" s="51">
        <v>0.0347</v>
      </c>
      <c r="K108" s="52">
        <v>0.0694</v>
      </c>
      <c r="L108" s="52">
        <v>0.0694</v>
      </c>
      <c r="M108" s="53">
        <v>0.1736</v>
      </c>
      <c r="N108" s="3">
        <f t="shared" si="5"/>
        <v>0.34709999999999996</v>
      </c>
    </row>
    <row r="109" spans="1:14" ht="15.75" hidden="1">
      <c r="A109" s="38"/>
      <c r="B109" s="39"/>
      <c r="C109" s="39"/>
      <c r="D109" s="40"/>
      <c r="E109" s="41"/>
      <c r="F109" s="41"/>
      <c r="G109" s="41"/>
      <c r="H109" s="41"/>
      <c r="I109" s="41"/>
      <c r="J109" s="13">
        <f>SUM(J2:J108)</f>
        <v>10</v>
      </c>
      <c r="K109" s="13">
        <f>SUM(K2:K108)</f>
        <v>20</v>
      </c>
      <c r="L109" s="13">
        <f>SUM(L2:L108)</f>
        <v>20</v>
      </c>
      <c r="M109" s="13">
        <f>SUM(M2:M108)</f>
        <v>49.99999999999999</v>
      </c>
      <c r="N109" s="13">
        <f>SUM(N2:N108)</f>
        <v>99.99999999999999</v>
      </c>
    </row>
    <row r="110" spans="1:9" ht="16.5" thickBot="1">
      <c r="A110" s="8"/>
      <c r="B110" s="6"/>
      <c r="C110" s="6"/>
      <c r="D110" s="15"/>
      <c r="E110" s="14"/>
      <c r="F110" s="14"/>
      <c r="G110" s="14"/>
      <c r="H110" s="14"/>
      <c r="I110" s="14"/>
    </row>
    <row r="111" spans="1:13" s="12" customFormat="1" ht="27" customHeight="1" thickBot="1">
      <c r="A111" s="74" t="s">
        <v>109</v>
      </c>
      <c r="B111" s="75"/>
      <c r="C111" s="27"/>
      <c r="D111" s="58">
        <v>1.6</v>
      </c>
      <c r="E111" s="76"/>
      <c r="F111" s="77"/>
      <c r="G111" s="77"/>
      <c r="H111" s="78"/>
      <c r="I111" s="54">
        <f>+TRUNC(E111,6)*J111</f>
        <v>0</v>
      </c>
      <c r="J111" s="71">
        <v>0.0395</v>
      </c>
      <c r="K111" s="72"/>
      <c r="L111" s="72"/>
      <c r="M111" s="73"/>
    </row>
    <row r="112" spans="4:9" ht="13.5" thickBot="1">
      <c r="D112" s="5"/>
      <c r="E112" s="5"/>
      <c r="F112" s="5"/>
      <c r="G112" s="5"/>
      <c r="H112" s="5"/>
      <c r="I112" s="5"/>
    </row>
    <row r="113" spans="1:8" ht="27" customHeight="1" thickBot="1">
      <c r="A113" s="74" t="s">
        <v>110</v>
      </c>
      <c r="B113" s="75"/>
      <c r="C113" s="33"/>
      <c r="D113" s="79">
        <f>SUM(I2:I108)/100+I111</f>
        <v>0</v>
      </c>
      <c r="E113" s="80"/>
      <c r="F113" s="29"/>
      <c r="G113" s="30"/>
      <c r="H113" s="16"/>
    </row>
  </sheetData>
  <sheetProtection password="DE8A" sheet="1" objects="1" scenarios="1"/>
  <mergeCells count="6">
    <mergeCell ref="J1:M1"/>
    <mergeCell ref="J111:M111"/>
    <mergeCell ref="A111:B111"/>
    <mergeCell ref="A113:B113"/>
    <mergeCell ref="E111:H111"/>
    <mergeCell ref="D113:E113"/>
  </mergeCells>
  <conditionalFormatting sqref="E2:H108">
    <cfRule type="cellIs" priority="1" dxfId="0" operator="equal" stopIfTrue="1">
      <formula>0</formula>
    </cfRule>
  </conditionalFormatting>
  <dataValidations count="4">
    <dataValidation type="decimal" allowBlank="1" showErrorMessage="1" errorTitle="ERRORE!" error="Il valore immesso è superiore alla base d'asta oppure non è un numero decimale positivo." sqref="I2:I109">
      <formula1>0</formula1>
      <formula2>$D2</formula2>
    </dataValidation>
    <dataValidation type="decimal" showInputMessage="1" showErrorMessage="1" errorTitle="ATTENZIONE!" error="Inserire un valore numerico positivo non superiore alla relativa base d'asta." sqref="E2:H108">
      <formula1>0.000001</formula1>
      <formula2>$D2</formula2>
    </dataValidation>
    <dataValidation type="decimal" showErrorMessage="1" errorTitle="ATTENZIONE!" error="Inserire un valore numerico non negativo e non superiore alla relativa base d'asta." sqref="E111:H111">
      <formula1>0</formula1>
      <formula2>$D$111</formula2>
    </dataValidation>
    <dataValidation showInputMessage="1" showErrorMessage="1" errorTitle="ATTENZIONE!" error="Inserire un valore numerico positivo non superiore alla relativa base d'asta." sqref="E109:H109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Michele Amico</cp:lastModifiedBy>
  <dcterms:created xsi:type="dcterms:W3CDTF">2005-03-08T10:37:15Z</dcterms:created>
  <dcterms:modified xsi:type="dcterms:W3CDTF">2005-04-06T14:04:47Z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-59398372</vt:i4>
  </property>
  <property fmtid="{D5CDD505-2E9C-101B-9397-08002B2CF9AE}" pid="4" name="_EmailSubje">
    <vt:lpwstr>documentazione Gas 3 in formato pdf/excel per la pubblicazione</vt:lpwstr>
  </property>
  <property fmtid="{D5CDD505-2E9C-101B-9397-08002B2CF9AE}" pid="5" name="_AuthorEma">
    <vt:lpwstr>michele.amico@tesoro.it</vt:lpwstr>
  </property>
  <property fmtid="{D5CDD505-2E9C-101B-9397-08002B2CF9AE}" pid="6" name="_AuthorEmailDisplayNa">
    <vt:lpwstr>Michele Amico</vt:lpwstr>
  </property>
</Properties>
</file>